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22020" windowHeight="8232"/>
  </bookViews>
  <sheets>
    <sheet name="viaggio a Trappist-1" sheetId="1" r:id="rId1"/>
  </sheets>
  <calcPr calcId="145621"/>
</workbook>
</file>

<file path=xl/calcChain.xml><?xml version="1.0" encoding="utf-8"?>
<calcChain xmlns="http://schemas.openxmlformats.org/spreadsheetml/2006/main">
  <c r="B21" i="1" l="1"/>
  <c r="C21" i="1" l="1"/>
  <c r="C43" i="1"/>
  <c r="C42" i="1"/>
  <c r="B44" i="1"/>
  <c r="C44" i="1" s="1"/>
  <c r="C12" i="1" l="1"/>
  <c r="C11" i="1" l="1"/>
  <c r="C39" i="1"/>
  <c r="C32" i="1"/>
  <c r="C33" i="1"/>
  <c r="C34" i="1"/>
  <c r="C35" i="1"/>
  <c r="C36" i="1"/>
  <c r="C37" i="1"/>
  <c r="C38" i="1"/>
  <c r="C40" i="1"/>
  <c r="C41" i="1"/>
  <c r="C23" i="1"/>
  <c r="C24" i="1"/>
  <c r="C25" i="1"/>
  <c r="C26" i="1"/>
  <c r="C27" i="1"/>
  <c r="C28" i="1"/>
  <c r="C29" i="1"/>
  <c r="C30" i="1"/>
  <c r="C31" i="1"/>
  <c r="C22" i="1"/>
  <c r="D42" i="1" l="1"/>
  <c r="F42" i="1" s="1"/>
  <c r="D21" i="1"/>
  <c r="F21" i="1" s="1"/>
  <c r="D44" i="1"/>
  <c r="F44" i="1" s="1"/>
  <c r="D43" i="1"/>
  <c r="F43" i="1" s="1"/>
  <c r="C13" i="1"/>
  <c r="D39" i="1"/>
  <c r="F39" i="1" s="1"/>
  <c r="D22" i="1"/>
  <c r="F22" i="1" s="1"/>
  <c r="D41" i="1"/>
  <c r="F41" i="1" s="1"/>
  <c r="D38" i="1"/>
  <c r="F38" i="1" s="1"/>
  <c r="D36" i="1"/>
  <c r="F36" i="1" s="1"/>
  <c r="D34" i="1"/>
  <c r="F34" i="1" s="1"/>
  <c r="D32" i="1"/>
  <c r="F32" i="1" s="1"/>
  <c r="D30" i="1"/>
  <c r="F30" i="1" s="1"/>
  <c r="D28" i="1"/>
  <c r="F28" i="1" s="1"/>
  <c r="D26" i="1"/>
  <c r="F26" i="1" s="1"/>
  <c r="D24" i="1"/>
  <c r="F24" i="1" s="1"/>
  <c r="D40" i="1"/>
  <c r="F40" i="1" s="1"/>
  <c r="D37" i="1"/>
  <c r="F37" i="1" s="1"/>
  <c r="D35" i="1"/>
  <c r="F35" i="1" s="1"/>
  <c r="D33" i="1"/>
  <c r="F33" i="1" s="1"/>
  <c r="D31" i="1"/>
  <c r="F31" i="1" s="1"/>
  <c r="D29" i="1"/>
  <c r="F29" i="1" s="1"/>
  <c r="D27" i="1"/>
  <c r="F27" i="1" s="1"/>
  <c r="D25" i="1"/>
  <c r="F25" i="1" s="1"/>
  <c r="D23" i="1"/>
  <c r="F23" i="1" s="1"/>
  <c r="G43" i="1" l="1"/>
  <c r="H43" i="1" s="1"/>
  <c r="E43" i="1"/>
  <c r="E21" i="1"/>
  <c r="G21" i="1"/>
  <c r="C14" i="1"/>
  <c r="G13" i="1"/>
  <c r="G44" i="1"/>
  <c r="H44" i="1" s="1"/>
  <c r="E44" i="1"/>
  <c r="E42" i="1"/>
  <c r="G42" i="1"/>
  <c r="G39" i="1"/>
  <c r="H39" i="1" s="1"/>
  <c r="E39" i="1"/>
  <c r="E25" i="1"/>
  <c r="G25" i="1"/>
  <c r="E33" i="1"/>
  <c r="G33" i="1"/>
  <c r="E23" i="1"/>
  <c r="G23" i="1"/>
  <c r="E27" i="1"/>
  <c r="G27" i="1"/>
  <c r="E31" i="1"/>
  <c r="G31" i="1"/>
  <c r="E35" i="1"/>
  <c r="G35" i="1"/>
  <c r="E40" i="1"/>
  <c r="G40" i="1"/>
  <c r="E26" i="1"/>
  <c r="G26" i="1"/>
  <c r="E30" i="1"/>
  <c r="G30" i="1"/>
  <c r="E34" i="1"/>
  <c r="G34" i="1"/>
  <c r="E38" i="1"/>
  <c r="G38" i="1"/>
  <c r="E22" i="1"/>
  <c r="G22" i="1"/>
  <c r="E29" i="1"/>
  <c r="G29" i="1"/>
  <c r="E37" i="1"/>
  <c r="G37" i="1"/>
  <c r="E24" i="1"/>
  <c r="G24" i="1"/>
  <c r="E28" i="1"/>
  <c r="G28" i="1"/>
  <c r="E32" i="1"/>
  <c r="G32" i="1"/>
  <c r="E36" i="1"/>
  <c r="G36" i="1"/>
  <c r="E41" i="1"/>
  <c r="G41" i="1"/>
  <c r="H42" i="1" l="1"/>
  <c r="H21" i="1"/>
  <c r="H41" i="1"/>
  <c r="H32" i="1"/>
  <c r="H24" i="1"/>
  <c r="H29" i="1"/>
  <c r="H38" i="1"/>
  <c r="H30" i="1"/>
  <c r="H40" i="1"/>
  <c r="H31" i="1"/>
  <c r="H27" i="1"/>
  <c r="H23" i="1"/>
  <c r="H33" i="1"/>
  <c r="H25" i="1"/>
  <c r="H36" i="1"/>
  <c r="H28" i="1"/>
  <c r="H37" i="1"/>
  <c r="H22" i="1"/>
  <c r="H34" i="1"/>
  <c r="H26" i="1"/>
  <c r="H35" i="1"/>
  <c r="G14" i="1"/>
  <c r="C15" i="1"/>
</calcChain>
</file>

<file path=xl/sharedStrings.xml><?xml version="1.0" encoding="utf-8"?>
<sst xmlns="http://schemas.openxmlformats.org/spreadsheetml/2006/main" count="41" uniqueCount="34">
  <si>
    <t>PARADOSSO?</t>
  </si>
  <si>
    <t>β</t>
  </si>
  <si>
    <t>τ (anni)</t>
  </si>
  <si>
    <t>c</t>
  </si>
  <si>
    <t>m/s</t>
  </si>
  <si>
    <t>velocità della luce nel vuoto</t>
  </si>
  <si>
    <t>anni luce</t>
  </si>
  <si>
    <t>L</t>
  </si>
  <si>
    <t>m</t>
  </si>
  <si>
    <t>anni</t>
  </si>
  <si>
    <t xml:space="preserve">τ </t>
  </si>
  <si>
    <t>τ' (anni)</t>
  </si>
  <si>
    <t>v (m/s)</t>
  </si>
  <si>
    <t>τ (s)</t>
  </si>
  <si>
    <t>τ' (s)</t>
  </si>
  <si>
    <t>τ'/τ</t>
  </si>
  <si>
    <t>distanza Terra-Trappist-1</t>
  </si>
  <si>
    <t>durata viaggio rispetto a Terra</t>
  </si>
  <si>
    <t>τ'</t>
  </si>
  <si>
    <t>Viaggio andata e ritorno tra la Terra e il sistema stellare Trappist-1</t>
  </si>
  <si>
    <t>DATI</t>
  </si>
  <si>
    <t>RISULTATI</t>
  </si>
  <si>
    <t>v</t>
  </si>
  <si>
    <t>velocità astronave</t>
  </si>
  <si>
    <t>adim</t>
  </si>
  <si>
    <t>rapporto v/c</t>
  </si>
  <si>
    <t>s</t>
  </si>
  <si>
    <t>rapporto durate viaggio</t>
  </si>
  <si>
    <t>β prossimo a 0</t>
  </si>
  <si>
    <t>β prossimo a 1</t>
  </si>
  <si>
    <t>lunghezza viaggio andata + ritorno</t>
  </si>
  <si>
    <t>durata viaggio rispetto all'astronave</t>
  </si>
  <si>
    <t>DIAGRAMMA RAPPORTO DELLE DURATE</t>
  </si>
  <si>
    <r>
      <t>Autore:</t>
    </r>
    <r>
      <rPr>
        <sz val="12"/>
        <color theme="1"/>
        <rFont val="Calibri"/>
        <family val="2"/>
        <scheme val="minor"/>
      </rPr>
      <t xml:space="preserve"> Hume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</si>
</sst>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E+00"/>
    <numFmt numFmtId="166" formatCode="0.0%"/>
    <numFmt numFmtId="167" formatCode="0.00000E+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1" fontId="5" fillId="2" borderId="0" xfId="0" applyNumberFormat="1" applyFont="1" applyFill="1"/>
    <xf numFmtId="165" fontId="6" fillId="0" borderId="0" xfId="0" applyNumberFormat="1" applyFont="1"/>
    <xf numFmtId="0" fontId="3" fillId="0" borderId="0" xfId="0" applyFont="1" applyAlignment="1">
      <alignment horizontal="left"/>
    </xf>
    <xf numFmtId="11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0" fontId="0" fillId="2" borderId="0" xfId="0" applyFill="1"/>
    <xf numFmtId="165" fontId="3" fillId="0" borderId="0" xfId="0" applyNumberFormat="1" applyFont="1"/>
    <xf numFmtId="2" fontId="0" fillId="0" borderId="0" xfId="0" applyNumberFormat="1"/>
    <xf numFmtId="167" fontId="0" fillId="0" borderId="0" xfId="0" applyNumberFormat="1"/>
    <xf numFmtId="168" fontId="5" fillId="2" borderId="0" xfId="0" applyNumberFormat="1" applyFont="1" applyFill="1"/>
    <xf numFmtId="0" fontId="0" fillId="3" borderId="0" xfId="0" applyFill="1"/>
    <xf numFmtId="0" fontId="4" fillId="3" borderId="0" xfId="0" applyFont="1" applyFill="1" applyAlignment="1">
      <alignment horizontal="right"/>
    </xf>
    <xf numFmtId="0" fontId="3" fillId="3" borderId="0" xfId="0" applyFont="1" applyFill="1" applyAlignment="1"/>
    <xf numFmtId="9" fontId="0" fillId="3" borderId="0" xfId="1" applyFont="1" applyFill="1"/>
    <xf numFmtId="11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0" fontId="9" fillId="0" borderId="0" xfId="0" applyFont="1"/>
    <xf numFmtId="0" fontId="7" fillId="0" borderId="0" xfId="0" applyFont="1"/>
    <xf numFmtId="167" fontId="8" fillId="3" borderId="0" xfId="0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'viaggio a Trappist-1'!$E$20</c:f>
              <c:strCache>
                <c:ptCount val="1"/>
                <c:pt idx="0">
                  <c:v>τ (anni)</c:v>
                </c:pt>
              </c:strCache>
            </c:strRef>
          </c:tx>
          <c:marker>
            <c:symbol val="none"/>
          </c:marker>
          <c:xVal>
            <c:numRef>
              <c:f>'viaggio a Trappist-1'!$B$22:$B$41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 formatCode="0.0%">
                  <c:v>0.86600665641212626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'viaggio a Trappist-1'!$E$22:$E$41</c:f>
              <c:numCache>
                <c:formatCode>0</c:formatCode>
                <c:ptCount val="20"/>
                <c:pt idx="0">
                  <c:v>1560</c:v>
                </c:pt>
                <c:pt idx="1">
                  <c:v>780</c:v>
                </c:pt>
                <c:pt idx="2">
                  <c:v>520</c:v>
                </c:pt>
                <c:pt idx="3">
                  <c:v>390</c:v>
                </c:pt>
                <c:pt idx="4">
                  <c:v>312</c:v>
                </c:pt>
                <c:pt idx="5">
                  <c:v>260</c:v>
                </c:pt>
                <c:pt idx="6">
                  <c:v>222.85714285714286</c:v>
                </c:pt>
                <c:pt idx="7">
                  <c:v>195</c:v>
                </c:pt>
                <c:pt idx="8">
                  <c:v>173.33333333333331</c:v>
                </c:pt>
                <c:pt idx="9">
                  <c:v>156</c:v>
                </c:pt>
                <c:pt idx="10">
                  <c:v>141.81818181818181</c:v>
                </c:pt>
                <c:pt idx="11">
                  <c:v>130</c:v>
                </c:pt>
                <c:pt idx="12">
                  <c:v>120</c:v>
                </c:pt>
                <c:pt idx="13">
                  <c:v>111.42857142857143</c:v>
                </c:pt>
                <c:pt idx="14">
                  <c:v>104</c:v>
                </c:pt>
                <c:pt idx="15">
                  <c:v>97.5</c:v>
                </c:pt>
                <c:pt idx="16">
                  <c:v>91.764705882352942</c:v>
                </c:pt>
                <c:pt idx="17">
                  <c:v>90.068591762509925</c:v>
                </c:pt>
                <c:pt idx="18">
                  <c:v>86.666666666666657</c:v>
                </c:pt>
                <c:pt idx="19">
                  <c:v>82.105263157894754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'viaggio a Trappist-1'!$G$20</c:f>
              <c:strCache>
                <c:ptCount val="1"/>
                <c:pt idx="0">
                  <c:v>τ' (anni)</c:v>
                </c:pt>
              </c:strCache>
            </c:strRef>
          </c:tx>
          <c:marker>
            <c:symbol val="none"/>
          </c:marker>
          <c:xVal>
            <c:numRef>
              <c:f>'viaggio a Trappist-1'!$B$22:$B$41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 formatCode="0.0%">
                  <c:v>0.86600665641212626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'viaggio a Trappist-1'!$G$22:$G$41</c:f>
              <c:numCache>
                <c:formatCode>0</c:formatCode>
                <c:ptCount val="20"/>
                <c:pt idx="0">
                  <c:v>1558.0487797241778</c:v>
                </c:pt>
                <c:pt idx="1">
                  <c:v>776.09020094316361</c:v>
                </c:pt>
                <c:pt idx="2">
                  <c:v>514.11671826541499</c:v>
                </c:pt>
                <c:pt idx="3">
                  <c:v>382.12039987417575</c:v>
                </c:pt>
                <c:pt idx="4">
                  <c:v>302.09270100417854</c:v>
                </c:pt>
                <c:pt idx="5">
                  <c:v>248.02419236840586</c:v>
                </c:pt>
                <c:pt idx="6">
                  <c:v>208.7613616607465</c:v>
                </c:pt>
                <c:pt idx="7">
                  <c:v>178.72045210327775</c:v>
                </c:pt>
                <c:pt idx="8">
                  <c:v>154.7916161955952</c:v>
                </c:pt>
                <c:pt idx="9">
                  <c:v>135.09996299037243</c:v>
                </c:pt>
                <c:pt idx="10">
                  <c:v>118.44153280929319</c:v>
                </c:pt>
                <c:pt idx="11">
                  <c:v>104</c:v>
                </c:pt>
                <c:pt idx="12">
                  <c:v>91.19210492142399</c:v>
                </c:pt>
                <c:pt idx="13">
                  <c:v>79.575916775191757</c:v>
                </c:pt>
                <c:pt idx="14">
                  <c:v>68.789534087679357</c:v>
                </c:pt>
                <c:pt idx="15">
                  <c:v>58.499999999999993</c:v>
                </c:pt>
                <c:pt idx="16">
                  <c:v>48.340058395441993</c:v>
                </c:pt>
                <c:pt idx="17">
                  <c:v>45.037220408032184</c:v>
                </c:pt>
                <c:pt idx="18">
                  <c:v>37.777124177352498</c:v>
                </c:pt>
                <c:pt idx="19">
                  <c:v>25.637360203951324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20992"/>
        <c:axId val="151222528"/>
      </c:scatterChart>
      <c:valAx>
        <c:axId val="1512209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1222528"/>
        <c:crosses val="autoZero"/>
        <c:crossBetween val="midCat"/>
      </c:valAx>
      <c:valAx>
        <c:axId val="151222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220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DIAGRAMMA DELLE DURATE DEL VIAGGIO SPAZIALE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'viaggio a Trappist-1'!$B$31:$B$44</c:f>
              <c:numCache>
                <c:formatCode>0%</c:formatCode>
                <c:ptCount val="14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 formatCode="0.0%">
                  <c:v>0.86600665641212626</c:v>
                </c:pt>
                <c:pt idx="9">
                  <c:v>0.9</c:v>
                </c:pt>
                <c:pt idx="10">
                  <c:v>0.95</c:v>
                </c:pt>
                <c:pt idx="11">
                  <c:v>0.97</c:v>
                </c:pt>
                <c:pt idx="12">
                  <c:v>0.99</c:v>
                </c:pt>
                <c:pt idx="13">
                  <c:v>0.99999999999999001</c:v>
                </c:pt>
              </c:numCache>
            </c:numRef>
          </c:xVal>
          <c:yVal>
            <c:numRef>
              <c:f>'viaggio a Trappist-1'!$E$31:$E$44</c:f>
              <c:numCache>
                <c:formatCode>0</c:formatCode>
                <c:ptCount val="14"/>
                <c:pt idx="0">
                  <c:v>156</c:v>
                </c:pt>
                <c:pt idx="1">
                  <c:v>141.81818181818181</c:v>
                </c:pt>
                <c:pt idx="2">
                  <c:v>130</c:v>
                </c:pt>
                <c:pt idx="3">
                  <c:v>120</c:v>
                </c:pt>
                <c:pt idx="4">
                  <c:v>111.42857142857143</c:v>
                </c:pt>
                <c:pt idx="5">
                  <c:v>104</c:v>
                </c:pt>
                <c:pt idx="6">
                  <c:v>97.5</c:v>
                </c:pt>
                <c:pt idx="7">
                  <c:v>91.764705882352942</c:v>
                </c:pt>
                <c:pt idx="8">
                  <c:v>90.068591762509925</c:v>
                </c:pt>
                <c:pt idx="9">
                  <c:v>86.666666666666657</c:v>
                </c:pt>
                <c:pt idx="10">
                  <c:v>82.105263157894754</c:v>
                </c:pt>
                <c:pt idx="11">
                  <c:v>80.412371134020617</c:v>
                </c:pt>
                <c:pt idx="12">
                  <c:v>78.787878787878796</c:v>
                </c:pt>
                <c:pt idx="13">
                  <c:v>78.000000000000767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'viaggio a Trappist-1'!$B$31:$B$44</c:f>
              <c:numCache>
                <c:formatCode>0%</c:formatCode>
                <c:ptCount val="14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 formatCode="0.0%">
                  <c:v>0.86600665641212626</c:v>
                </c:pt>
                <c:pt idx="9">
                  <c:v>0.9</c:v>
                </c:pt>
                <c:pt idx="10">
                  <c:v>0.95</c:v>
                </c:pt>
                <c:pt idx="11">
                  <c:v>0.97</c:v>
                </c:pt>
                <c:pt idx="12">
                  <c:v>0.99</c:v>
                </c:pt>
                <c:pt idx="13">
                  <c:v>0.99999999999999001</c:v>
                </c:pt>
              </c:numCache>
            </c:numRef>
          </c:xVal>
          <c:yVal>
            <c:numRef>
              <c:f>'viaggio a Trappist-1'!$G$31:$G$44</c:f>
              <c:numCache>
                <c:formatCode>0</c:formatCode>
                <c:ptCount val="14"/>
                <c:pt idx="0">
                  <c:v>135.09996299037243</c:v>
                </c:pt>
                <c:pt idx="1">
                  <c:v>118.44153280929319</c:v>
                </c:pt>
                <c:pt idx="2">
                  <c:v>104</c:v>
                </c:pt>
                <c:pt idx="3">
                  <c:v>91.19210492142399</c:v>
                </c:pt>
                <c:pt idx="4">
                  <c:v>79.575916775191757</c:v>
                </c:pt>
                <c:pt idx="5">
                  <c:v>68.789534087679357</c:v>
                </c:pt>
                <c:pt idx="6">
                  <c:v>58.499999999999993</c:v>
                </c:pt>
                <c:pt idx="7">
                  <c:v>48.340058395441993</c:v>
                </c:pt>
                <c:pt idx="8">
                  <c:v>45.037220408032184</c:v>
                </c:pt>
                <c:pt idx="9">
                  <c:v>37.777124177352498</c:v>
                </c:pt>
                <c:pt idx="10">
                  <c:v>25.637360203951324</c:v>
                </c:pt>
                <c:pt idx="11">
                  <c:v>19.548642699570539</c:v>
                </c:pt>
                <c:pt idx="12">
                  <c:v>11.114398044585249</c:v>
                </c:pt>
                <c:pt idx="13">
                  <c:v>1.1026456542006256E-5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8960"/>
        <c:axId val="143775232"/>
      </c:scatterChart>
      <c:valAx>
        <c:axId val="143768960"/>
        <c:scaling>
          <c:orientation val="minMax"/>
          <c:max val="1"/>
          <c:min val="0.7000000000000000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β</a:t>
                </a:r>
              </a:p>
            </c:rich>
          </c:tx>
          <c:layout>
            <c:manualLayout>
              <c:xMode val="edge"/>
              <c:yMode val="edge"/>
              <c:x val="0.62916067652347474"/>
              <c:y val="0.8684434666254953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43775232"/>
        <c:crosses val="autoZero"/>
        <c:crossBetween val="midCat"/>
        <c:majorUnit val="5.000000000000001E-2"/>
      </c:valAx>
      <c:valAx>
        <c:axId val="143775232"/>
        <c:scaling>
          <c:orientation val="minMax"/>
          <c:max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durata ( anni)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3768960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Rapporto</a:t>
            </a:r>
            <a:r>
              <a:rPr lang="it-IT" baseline="0"/>
              <a:t> delle durate</a:t>
            </a:r>
            <a:endParaRPr lang="el-G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'viaggio a Trappist-1'!$H$20</c:f>
              <c:strCache>
                <c:ptCount val="1"/>
                <c:pt idx="0">
                  <c:v>τ'/τ</c:v>
                </c:pt>
              </c:strCache>
            </c:strRef>
          </c:tx>
          <c:marker>
            <c:symbol val="none"/>
          </c:marker>
          <c:xVal>
            <c:numRef>
              <c:f>'viaggio a Trappist-1'!$B$21:$B$44</c:f>
              <c:numCache>
                <c:formatCode>0%</c:formatCode>
                <c:ptCount val="24"/>
                <c:pt idx="0">
                  <c:v>9.9999999999999997E-61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 formatCode="0.0%">
                  <c:v>0.86600665641212626</c:v>
                </c:pt>
                <c:pt idx="19">
                  <c:v>0.9</c:v>
                </c:pt>
                <c:pt idx="20">
                  <c:v>0.95</c:v>
                </c:pt>
                <c:pt idx="21">
                  <c:v>0.97</c:v>
                </c:pt>
                <c:pt idx="22">
                  <c:v>0.99</c:v>
                </c:pt>
                <c:pt idx="23">
                  <c:v>0.99999999999999001</c:v>
                </c:pt>
              </c:numCache>
            </c:numRef>
          </c:xVal>
          <c:yVal>
            <c:numRef>
              <c:f>'viaggio a Trappist-1'!$H$21:$H$44</c:f>
              <c:numCache>
                <c:formatCode>0.000</c:formatCode>
                <c:ptCount val="24"/>
                <c:pt idx="0">
                  <c:v>1</c:v>
                </c:pt>
                <c:pt idx="1">
                  <c:v>0.99874921777190884</c:v>
                </c:pt>
                <c:pt idx="2">
                  <c:v>0.99498743710661997</c:v>
                </c:pt>
                <c:pt idx="3">
                  <c:v>0.9886859966642596</c:v>
                </c:pt>
                <c:pt idx="4">
                  <c:v>0.9797958971132712</c:v>
                </c:pt>
                <c:pt idx="5">
                  <c:v>0.96824583655185426</c:v>
                </c:pt>
                <c:pt idx="6">
                  <c:v>0.95393920141694566</c:v>
                </c:pt>
                <c:pt idx="7">
                  <c:v>0.93674969975975997</c:v>
                </c:pt>
                <c:pt idx="8">
                  <c:v>0.91651513899116799</c:v>
                </c:pt>
                <c:pt idx="9">
                  <c:v>0.89302855497458777</c:v>
                </c:pt>
                <c:pt idx="10">
                  <c:v>0.86602540378443871</c:v>
                </c:pt>
                <c:pt idx="11">
                  <c:v>0.83516465442450327</c:v>
                </c:pt>
                <c:pt idx="12">
                  <c:v>0.8</c:v>
                </c:pt>
                <c:pt idx="13">
                  <c:v>0.75993420767853326</c:v>
                </c:pt>
                <c:pt idx="14">
                  <c:v>0.71414284285428498</c:v>
                </c:pt>
                <c:pt idx="15">
                  <c:v>0.66143782776614768</c:v>
                </c:pt>
                <c:pt idx="16">
                  <c:v>0.6</c:v>
                </c:pt>
                <c:pt idx="17">
                  <c:v>0.52678268764263714</c:v>
                </c:pt>
                <c:pt idx="18">
                  <c:v>0.50003246999558881</c:v>
                </c:pt>
                <c:pt idx="19">
                  <c:v>0.43588989435406733</c:v>
                </c:pt>
                <c:pt idx="20">
                  <c:v>0.31224989991991992</c:v>
                </c:pt>
                <c:pt idx="21">
                  <c:v>0.2431049156228644</c:v>
                </c:pt>
                <c:pt idx="22">
                  <c:v>0.14106735979665891</c:v>
                </c:pt>
                <c:pt idx="23">
                  <c:v>1.4136482746161726E-7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84672"/>
        <c:axId val="143886592"/>
      </c:scatterChart>
      <c:valAx>
        <c:axId val="143884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400"/>
                  <a:t>β</a:t>
                </a:r>
                <a:endParaRPr lang="it-IT" sz="1400"/>
              </a:p>
            </c:rich>
          </c:tx>
          <c:layout>
            <c:manualLayout>
              <c:xMode val="edge"/>
              <c:yMode val="edge"/>
              <c:x val="0.77111198600174979"/>
              <c:y val="0.9048076731885786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43886592"/>
        <c:crosses val="autoZero"/>
        <c:crossBetween val="midCat"/>
      </c:valAx>
      <c:valAx>
        <c:axId val="14388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400"/>
                  <a:t>τ</a:t>
                </a:r>
                <a:r>
                  <a:rPr lang="it-IT" sz="1400"/>
                  <a:t>'</a:t>
                </a:r>
                <a:r>
                  <a:rPr lang="el-GR" sz="1400"/>
                  <a:t>/τ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1.9444444444444445E-2"/>
              <c:y val="0.3232569887097445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4388467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525780</xdr:colOff>
      <xdr:row>21</xdr:row>
      <xdr:rowOff>83820</xdr:rowOff>
    </xdr:from>
    <xdr:to>
      <xdr:col>51</xdr:col>
      <xdr:colOff>220980</xdr:colOff>
      <xdr:row>36</xdr:row>
      <xdr:rowOff>83820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33</xdr:row>
      <xdr:rowOff>60960</xdr:rowOff>
    </xdr:from>
    <xdr:to>
      <xdr:col>16</xdr:col>
      <xdr:colOff>45720</xdr:colOff>
      <xdr:row>50</xdr:row>
      <xdr:rowOff>60960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327660</xdr:colOff>
      <xdr:row>10</xdr:row>
      <xdr:rowOff>167640</xdr:rowOff>
    </xdr:from>
    <xdr:to>
      <xdr:col>16</xdr:col>
      <xdr:colOff>0</xdr:colOff>
      <xdr:row>32</xdr:row>
      <xdr:rowOff>167640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3</xdr:row>
      <xdr:rowOff>106680</xdr:rowOff>
    </xdr:from>
    <xdr:ext cx="2811780" cy="11658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7"/>
            <xdr:cNvSpPr txBox="1"/>
          </xdr:nvSpPr>
          <xdr:spPr>
            <a:xfrm>
              <a:off x="11597640" y="472440"/>
              <a:ext cx="2811780" cy="116586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l-GR" sz="1400" b="1" i="1">
                  <a:latin typeface="Cambria Math"/>
                </a:rPr>
                <a:t>β</a:t>
              </a:r>
              <a:r>
                <a:rPr lang="it-IT" sz="1400" b="1" i="1">
                  <a:latin typeface="Cambria Math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it-IT" sz="1400" b="1" i="1">
                          <a:latin typeface="Cambria Math"/>
                        </a:rPr>
                      </m:ctrlPr>
                    </m:fPr>
                    <m:num>
                      <m:r>
                        <a:rPr lang="it-IT" sz="1400" b="1" i="1">
                          <a:latin typeface="Cambria Math"/>
                        </a:rPr>
                        <m:t>𝒗</m:t>
                      </m:r>
                    </m:num>
                    <m:den>
                      <m:r>
                        <a:rPr lang="it-IT" sz="1400" b="1" i="1">
                          <a:latin typeface="Cambria Math"/>
                        </a:rPr>
                        <m:t>𝒄</m:t>
                      </m:r>
                    </m:den>
                  </m:f>
                </m:oMath>
              </a14:m>
              <a:endParaRPr lang="it-IT" sz="1400" b="1" i="1">
                <a:latin typeface="Cambria Math"/>
              </a:endParaRP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it-IT" sz="1400" b="1" i="1">
                          <a:latin typeface="Cambria Math"/>
                        </a:rPr>
                      </m:ctrlPr>
                    </m:sSupPr>
                    <m:e>
                      <m:r>
                        <a:rPr lang="el-GR" sz="1400" b="1" i="1">
                          <a:latin typeface="Cambria Math"/>
                        </a:rPr>
                        <m:t>𝝉</m:t>
                      </m:r>
                    </m:e>
                    <m:sup>
                      <m:r>
                        <a:rPr lang="it-IT" sz="1400" b="1" i="1">
                          <a:latin typeface="Cambria Math"/>
                        </a:rPr>
                        <m:t>′</m:t>
                      </m:r>
                    </m:sup>
                  </m:sSup>
                  <m:r>
                    <a:rPr lang="it-IT" sz="1400" b="1" i="1">
                      <a:latin typeface="Cambria Math"/>
                    </a:rPr>
                    <m:t>=</m:t>
                  </m:r>
                  <m:f>
                    <m:fPr>
                      <m:ctrlPr>
                        <a:rPr lang="it-IT" sz="1400" b="1" i="1">
                          <a:latin typeface="Cambria Math"/>
                        </a:rPr>
                      </m:ctrlPr>
                    </m:fPr>
                    <m:num>
                      <m:d>
                        <m:dPr>
                          <m:ctrlPr>
                            <a:rPr lang="el-GR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l-GR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𝝉</m:t>
                          </m:r>
                          <m: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 </m:t>
                          </m:r>
                          <m:f>
                            <m:fPr>
                              <m:ctrlPr>
                                <a:rPr lang="it-IT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el-GR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𝜷</m:t>
                              </m:r>
                            </m:num>
                            <m:den>
                              <m:r>
                                <a:rPr lang="it-IT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𝒄</m:t>
                              </m:r>
                            </m:den>
                          </m:f>
                          <m: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</m:d>
                    </m:num>
                    <m:den>
                      <m:rad>
                        <m:radPr>
                          <m:degHide m:val="on"/>
                          <m:ctrlPr>
                            <a:rPr lang="el-GR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p>
                            <m:sSupPr>
                              <m:ctrlPr>
                                <a:rPr lang="it-IT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l-GR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𝜷</m:t>
                              </m:r>
                            </m:e>
                            <m:sup>
                              <m:r>
                                <a:rPr lang="it-IT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𝟐</m:t>
                              </m:r>
                            </m:sup>
                          </m:sSup>
                        </m:e>
                      </m:rad>
                    </m:den>
                  </m:f>
                </m:oMath>
              </a14:m>
              <a:r>
                <a:rPr lang="it-IT" sz="1400" b="1"/>
                <a:t> =</a:t>
              </a:r>
              <a:r>
                <a:rPr lang="it-IT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l-GR" sz="11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𝝉</m:t>
                  </m:r>
                  <m:r>
                    <a:rPr lang="it-IT" sz="11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ad>
                    <m:radPr>
                      <m:degHide m:val="on"/>
                      <m:ctrlPr>
                        <a:rPr lang="el-GR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it-IT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𝟏</m:t>
                      </m:r>
                      <m:r>
                        <a:rPr lang="it-IT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sSup>
                        <m:sSupPr>
                          <m:ctrlP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l-GR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𝜷</m:t>
                          </m:r>
                        </m:e>
                        <m:sup>
                          <m:r>
                            <a:rPr lang="it-IT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e>
                  </m:rad>
                  <m:r>
                    <a:rPr lang="it-IT" sz="11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it-IT" sz="1400" b="1"/>
                <a:t> </a:t>
              </a:r>
              <a:r>
                <a:rPr lang="it-IT" sz="1400"/>
                <a:t>	</a:t>
              </a:r>
              <a:r>
                <a:rPr lang="it-IT" sz="1200"/>
                <a:t>(Lorentz)</a:t>
              </a:r>
            </a:p>
          </xdr:txBody>
        </xdr:sp>
      </mc:Choice>
      <mc:Fallback xmlns="">
        <xdr:sp macro="" textlink="">
          <xdr:nvSpPr>
            <xdr:cNvPr id="8" name="CasellaDiTesto 7"/>
            <xdr:cNvSpPr txBox="1"/>
          </xdr:nvSpPr>
          <xdr:spPr>
            <a:xfrm>
              <a:off x="11597640" y="472440"/>
              <a:ext cx="2811780" cy="116586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l-GR" sz="1400" b="1" i="1">
                  <a:latin typeface="Cambria Math"/>
                </a:rPr>
                <a:t>β</a:t>
              </a:r>
              <a:r>
                <a:rPr lang="it-IT" sz="1400" b="1" i="1">
                  <a:latin typeface="Cambria Math"/>
                </a:rPr>
                <a:t> = </a:t>
              </a:r>
              <a:r>
                <a:rPr lang="it-IT" sz="1400" b="1" i="0">
                  <a:latin typeface="Cambria Math"/>
                </a:rPr>
                <a:t>𝒗/𝒄</a:t>
              </a:r>
              <a:endParaRPr lang="it-IT" sz="1400" b="1" i="1">
                <a:latin typeface="Cambria Math"/>
              </a:endParaRPr>
            </a:p>
            <a:p>
              <a:pPr/>
              <a:r>
                <a:rPr lang="el-GR" sz="1400" b="1" i="0">
                  <a:latin typeface="Cambria Math"/>
                </a:rPr>
                <a:t>𝝉</a:t>
              </a:r>
              <a:r>
                <a:rPr lang="it-IT" sz="1400" b="1" i="0">
                  <a:latin typeface="Cambria Math"/>
                </a:rPr>
                <a:t>^′=(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𝝉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 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𝜷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/𝒄 𝑳)</a:t>
              </a:r>
              <a:r>
                <a:rPr lang="it-IT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√(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𝟏−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𝜷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^𝟐 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it-IT" sz="1400" b="1"/>
                <a:t> =</a:t>
              </a:r>
              <a:r>
                <a:rPr lang="it-IT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𝝉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√(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𝟏−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𝜷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^𝟐 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it-IT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r>
                <a:rPr lang="it-IT" sz="1400" b="1"/>
                <a:t> </a:t>
              </a:r>
              <a:r>
                <a:rPr lang="it-IT" sz="1400"/>
                <a:t>	</a:t>
              </a:r>
              <a:r>
                <a:rPr lang="it-IT" sz="1200"/>
                <a:t>(Lorentz)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workbookViewId="0">
      <selection activeCell="S45" sqref="S45"/>
    </sheetView>
  </sheetViews>
  <sheetFormatPr defaultRowHeight="14.4" x14ac:dyDescent="0.3"/>
  <cols>
    <col min="1" max="1" width="12.88671875" bestFit="1" customWidth="1"/>
    <col min="3" max="3" width="9.44140625" bestFit="1" customWidth="1"/>
    <col min="4" max="4" width="9.44140625" customWidth="1"/>
    <col min="5" max="5" width="13.77734375" customWidth="1"/>
    <col min="6" max="6" width="15.88671875" customWidth="1"/>
    <col min="7" max="7" width="9.88671875" customWidth="1"/>
    <col min="8" max="8" width="10.88671875" customWidth="1"/>
  </cols>
  <sheetData>
    <row r="2" spans="1:8" ht="21" x14ac:dyDescent="0.4">
      <c r="B2" s="23" t="s">
        <v>0</v>
      </c>
    </row>
    <row r="3" spans="1:8" ht="15.6" x14ac:dyDescent="0.3">
      <c r="B3" s="24" t="s">
        <v>33</v>
      </c>
    </row>
    <row r="5" spans="1:8" x14ac:dyDescent="0.3">
      <c r="B5" s="8" t="s">
        <v>19</v>
      </c>
    </row>
    <row r="6" spans="1:8" x14ac:dyDescent="0.3">
      <c r="B6" t="s">
        <v>20</v>
      </c>
    </row>
    <row r="7" spans="1:8" x14ac:dyDescent="0.3">
      <c r="B7" s="1" t="s">
        <v>3</v>
      </c>
      <c r="C7" s="2">
        <v>300000000</v>
      </c>
      <c r="D7" t="s">
        <v>4</v>
      </c>
      <c r="E7" t="s">
        <v>5</v>
      </c>
    </row>
    <row r="8" spans="1:8" x14ac:dyDescent="0.3">
      <c r="B8" s="1" t="s">
        <v>7</v>
      </c>
      <c r="C8" s="14">
        <v>39</v>
      </c>
      <c r="D8" t="s">
        <v>6</v>
      </c>
      <c r="E8" t="s">
        <v>16</v>
      </c>
      <c r="H8" s="13"/>
    </row>
    <row r="9" spans="1:8" x14ac:dyDescent="0.3">
      <c r="B9" s="4" t="s">
        <v>1</v>
      </c>
      <c r="C9" s="10">
        <v>0.86599999999999999</v>
      </c>
      <c r="D9" t="s">
        <v>24</v>
      </c>
      <c r="E9" t="s">
        <v>25</v>
      </c>
      <c r="H9" s="13"/>
    </row>
    <row r="10" spans="1:8" x14ac:dyDescent="0.3">
      <c r="B10" s="1" t="s">
        <v>21</v>
      </c>
    </row>
    <row r="11" spans="1:8" x14ac:dyDescent="0.3">
      <c r="B11" s="1" t="s">
        <v>7</v>
      </c>
      <c r="C11" s="3">
        <f>365*24*3600*C7*C8*2</f>
        <v>7.379424E+17</v>
      </c>
      <c r="D11" s="1" t="s">
        <v>8</v>
      </c>
      <c r="E11" t="s">
        <v>30</v>
      </c>
    </row>
    <row r="12" spans="1:8" x14ac:dyDescent="0.3">
      <c r="B12" s="1" t="s">
        <v>22</v>
      </c>
      <c r="C12" s="5">
        <f>C9*C7</f>
        <v>259800000</v>
      </c>
      <c r="D12" s="1" t="s">
        <v>4</v>
      </c>
      <c r="E12" t="s">
        <v>23</v>
      </c>
      <c r="F12" s="6"/>
    </row>
    <row r="13" spans="1:8" x14ac:dyDescent="0.3">
      <c r="A13" s="5"/>
      <c r="B13" s="4" t="s">
        <v>10</v>
      </c>
      <c r="C13" s="11">
        <f>C11/C12</f>
        <v>2840424942.2632794</v>
      </c>
      <c r="D13" s="1" t="s">
        <v>26</v>
      </c>
      <c r="E13" t="s">
        <v>17</v>
      </c>
      <c r="G13" s="7">
        <f>C13/3600/24/365</f>
        <v>90.069284064665112</v>
      </c>
      <c r="H13" t="s">
        <v>9</v>
      </c>
    </row>
    <row r="14" spans="1:8" x14ac:dyDescent="0.3">
      <c r="B14" s="4" t="s">
        <v>18</v>
      </c>
      <c r="C14" s="9">
        <f>C13*SQRT(1-C9^2)</f>
        <v>1420337444.3305206</v>
      </c>
      <c r="D14" s="1" t="s">
        <v>26</v>
      </c>
      <c r="E14" t="s">
        <v>31</v>
      </c>
      <c r="G14" s="7">
        <f>C14/3600/24/365</f>
        <v>45.038604906472614</v>
      </c>
      <c r="H14" t="s">
        <v>9</v>
      </c>
    </row>
    <row r="15" spans="1:8" x14ac:dyDescent="0.3">
      <c r="B15" s="4" t="s">
        <v>15</v>
      </c>
      <c r="C15" s="12">
        <f>C14/C13</f>
        <v>0.50004399806417044</v>
      </c>
      <c r="D15" s="1" t="s">
        <v>24</v>
      </c>
      <c r="E15" t="s">
        <v>27</v>
      </c>
    </row>
    <row r="18" spans="1:8" x14ac:dyDescent="0.3">
      <c r="A18" s="15"/>
      <c r="B18" s="25" t="s">
        <v>32</v>
      </c>
      <c r="C18" s="25"/>
      <c r="D18" s="25"/>
      <c r="E18" s="25"/>
      <c r="F18" s="25"/>
      <c r="G18" s="25"/>
      <c r="H18" s="25"/>
    </row>
    <row r="19" spans="1:8" x14ac:dyDescent="0.3">
      <c r="A19" s="15"/>
      <c r="B19" s="25"/>
      <c r="C19" s="25"/>
      <c r="D19" s="25"/>
      <c r="E19" s="25"/>
      <c r="F19" s="25"/>
      <c r="G19" s="25"/>
      <c r="H19" s="25"/>
    </row>
    <row r="20" spans="1:8" x14ac:dyDescent="0.3">
      <c r="A20" s="15"/>
      <c r="B20" s="16" t="s">
        <v>1</v>
      </c>
      <c r="C20" s="16" t="s">
        <v>12</v>
      </c>
      <c r="D20" s="16" t="s">
        <v>13</v>
      </c>
      <c r="E20" s="16" t="s">
        <v>2</v>
      </c>
      <c r="F20" s="16" t="s">
        <v>14</v>
      </c>
      <c r="G20" s="16" t="s">
        <v>11</v>
      </c>
      <c r="H20" s="16" t="s">
        <v>15</v>
      </c>
    </row>
    <row r="21" spans="1:8" x14ac:dyDescent="0.3">
      <c r="A21" s="17" t="s">
        <v>28</v>
      </c>
      <c r="B21" s="18">
        <f>1E-60</f>
        <v>9.9999999999999997E-61</v>
      </c>
      <c r="C21" s="19">
        <f t="shared" ref="C21" si="0">B21*$C$7</f>
        <v>3E-52</v>
      </c>
      <c r="D21" s="19">
        <f t="shared" ref="D21:D38" si="1">$C$11/C21</f>
        <v>2.4598080000000001E+69</v>
      </c>
      <c r="E21" s="19">
        <f>D21/3600/24/365</f>
        <v>7.7999999999999997E+61</v>
      </c>
      <c r="F21" s="19">
        <f t="shared" ref="F21:F44" si="2">D21*SQRT(1-B21^2)</f>
        <v>2.4598080000000001E+69</v>
      </c>
      <c r="G21" s="19">
        <f>F21/3600/24/365</f>
        <v>7.7999999999999997E+61</v>
      </c>
      <c r="H21" s="20">
        <f t="shared" ref="H21:H44" si="3">G21/E21</f>
        <v>1</v>
      </c>
    </row>
    <row r="22" spans="1:8" x14ac:dyDescent="0.3">
      <c r="A22" s="19"/>
      <c r="B22" s="18">
        <v>0.05</v>
      </c>
      <c r="C22" s="19">
        <f t="shared" ref="C22:C38" si="4">B22*$C$7</f>
        <v>15000000</v>
      </c>
      <c r="D22" s="19">
        <f t="shared" si="1"/>
        <v>49196160000</v>
      </c>
      <c r="E22" s="21">
        <f>D22/3600/24/365</f>
        <v>1560</v>
      </c>
      <c r="F22" s="19">
        <f t="shared" si="2"/>
        <v>49134626317.381676</v>
      </c>
      <c r="G22" s="21">
        <f>F22/3600/24/365</f>
        <v>1558.0487797241778</v>
      </c>
      <c r="H22" s="20">
        <f t="shared" si="3"/>
        <v>0.99874921777190884</v>
      </c>
    </row>
    <row r="23" spans="1:8" x14ac:dyDescent="0.3">
      <c r="A23" s="19"/>
      <c r="B23" s="18">
        <v>0.1</v>
      </c>
      <c r="C23" s="19">
        <f t="shared" si="4"/>
        <v>30000000</v>
      </c>
      <c r="D23" s="19">
        <f t="shared" si="1"/>
        <v>24598080000</v>
      </c>
      <c r="E23" s="21">
        <f t="shared" ref="E23:E38" si="5">D23/3600/24/365</f>
        <v>780</v>
      </c>
      <c r="F23" s="19">
        <f t="shared" si="2"/>
        <v>24474780576.943607</v>
      </c>
      <c r="G23" s="21">
        <f t="shared" ref="G23:G38" si="6">F23/3600/24/365</f>
        <v>776.09020094316361</v>
      </c>
      <c r="H23" s="20">
        <f t="shared" si="3"/>
        <v>0.99498743710661997</v>
      </c>
    </row>
    <row r="24" spans="1:8" x14ac:dyDescent="0.3">
      <c r="A24" s="19"/>
      <c r="B24" s="18">
        <v>0.15</v>
      </c>
      <c r="C24" s="19">
        <f t="shared" si="4"/>
        <v>45000000</v>
      </c>
      <c r="D24" s="19">
        <f t="shared" si="1"/>
        <v>16398720000</v>
      </c>
      <c r="E24" s="21">
        <f t="shared" si="5"/>
        <v>520</v>
      </c>
      <c r="F24" s="19">
        <f t="shared" si="2"/>
        <v>16213184827.218126</v>
      </c>
      <c r="G24" s="21">
        <f t="shared" si="6"/>
        <v>514.11671826541499</v>
      </c>
      <c r="H24" s="20">
        <f t="shared" si="3"/>
        <v>0.9886859966642596</v>
      </c>
    </row>
    <row r="25" spans="1:8" x14ac:dyDescent="0.3">
      <c r="A25" s="19"/>
      <c r="B25" s="18">
        <v>0.2</v>
      </c>
      <c r="C25" s="19">
        <f t="shared" si="4"/>
        <v>60000000</v>
      </c>
      <c r="D25" s="19">
        <f t="shared" si="1"/>
        <v>12299040000</v>
      </c>
      <c r="E25" s="21">
        <f t="shared" si="5"/>
        <v>390</v>
      </c>
      <c r="F25" s="19">
        <f t="shared" si="2"/>
        <v>12050548930.432007</v>
      </c>
      <c r="G25" s="21">
        <f t="shared" si="6"/>
        <v>382.12039987417575</v>
      </c>
      <c r="H25" s="20">
        <f t="shared" si="3"/>
        <v>0.9797958971132712</v>
      </c>
    </row>
    <row r="26" spans="1:8" x14ac:dyDescent="0.3">
      <c r="A26" s="19"/>
      <c r="B26" s="18">
        <v>0.25</v>
      </c>
      <c r="C26" s="19">
        <f t="shared" si="4"/>
        <v>75000000</v>
      </c>
      <c r="D26" s="19">
        <f t="shared" si="1"/>
        <v>9839232000</v>
      </c>
      <c r="E26" s="21">
        <f t="shared" si="5"/>
        <v>312</v>
      </c>
      <c r="F26" s="19">
        <f t="shared" si="2"/>
        <v>9526795418.867775</v>
      </c>
      <c r="G26" s="21">
        <f t="shared" si="6"/>
        <v>302.09270100417854</v>
      </c>
      <c r="H26" s="20">
        <f t="shared" si="3"/>
        <v>0.96824583655185426</v>
      </c>
    </row>
    <row r="27" spans="1:8" x14ac:dyDescent="0.3">
      <c r="A27" s="19"/>
      <c r="B27" s="18">
        <v>0.3</v>
      </c>
      <c r="C27" s="19">
        <f t="shared" si="4"/>
        <v>90000000</v>
      </c>
      <c r="D27" s="19">
        <f t="shared" si="1"/>
        <v>8199360000</v>
      </c>
      <c r="E27" s="21">
        <f t="shared" si="5"/>
        <v>260</v>
      </c>
      <c r="F27" s="19">
        <f t="shared" si="2"/>
        <v>7821690930.5300474</v>
      </c>
      <c r="G27" s="21">
        <f t="shared" si="6"/>
        <v>248.02419236840586</v>
      </c>
      <c r="H27" s="20">
        <f t="shared" si="3"/>
        <v>0.95393920141694566</v>
      </c>
    </row>
    <row r="28" spans="1:8" x14ac:dyDescent="0.3">
      <c r="A28" s="19"/>
      <c r="B28" s="18">
        <v>0.35</v>
      </c>
      <c r="C28" s="19">
        <f t="shared" si="4"/>
        <v>105000000</v>
      </c>
      <c r="D28" s="19">
        <f t="shared" si="1"/>
        <v>7028022857.1428576</v>
      </c>
      <c r="E28" s="21">
        <f t="shared" si="5"/>
        <v>222.85714285714286</v>
      </c>
      <c r="F28" s="19">
        <f t="shared" si="2"/>
        <v>6583498301.3333006</v>
      </c>
      <c r="G28" s="21">
        <f t="shared" si="6"/>
        <v>208.7613616607465</v>
      </c>
      <c r="H28" s="20">
        <f t="shared" si="3"/>
        <v>0.93674969975975997</v>
      </c>
    </row>
    <row r="29" spans="1:8" x14ac:dyDescent="0.3">
      <c r="A29" s="19"/>
      <c r="B29" s="18">
        <v>0.4</v>
      </c>
      <c r="C29" s="19">
        <f t="shared" si="4"/>
        <v>120000000</v>
      </c>
      <c r="D29" s="19">
        <f t="shared" si="1"/>
        <v>6149520000</v>
      </c>
      <c r="E29" s="21">
        <f t="shared" si="5"/>
        <v>195</v>
      </c>
      <c r="F29" s="19">
        <f t="shared" si="2"/>
        <v>5636128177.5289669</v>
      </c>
      <c r="G29" s="21">
        <f t="shared" si="6"/>
        <v>178.72045210327775</v>
      </c>
      <c r="H29" s="20">
        <f t="shared" si="3"/>
        <v>0.91651513899116799</v>
      </c>
    </row>
    <row r="30" spans="1:8" x14ac:dyDescent="0.3">
      <c r="A30" s="19"/>
      <c r="B30" s="18">
        <v>0.45</v>
      </c>
      <c r="C30" s="19">
        <f t="shared" si="4"/>
        <v>135000000</v>
      </c>
      <c r="D30" s="19">
        <f t="shared" si="1"/>
        <v>5466240000</v>
      </c>
      <c r="E30" s="21">
        <f t="shared" si="5"/>
        <v>173.33333333333331</v>
      </c>
      <c r="F30" s="19">
        <f t="shared" si="2"/>
        <v>4881508408.3442898</v>
      </c>
      <c r="G30" s="21">
        <f t="shared" si="6"/>
        <v>154.7916161955952</v>
      </c>
      <c r="H30" s="20">
        <f t="shared" si="3"/>
        <v>0.89302855497458777</v>
      </c>
    </row>
    <row r="31" spans="1:8" x14ac:dyDescent="0.3">
      <c r="A31" s="19"/>
      <c r="B31" s="18">
        <v>0.5</v>
      </c>
      <c r="C31" s="19">
        <f t="shared" si="4"/>
        <v>150000000</v>
      </c>
      <c r="D31" s="19">
        <f t="shared" si="1"/>
        <v>4919616000</v>
      </c>
      <c r="E31" s="21">
        <f t="shared" si="5"/>
        <v>156</v>
      </c>
      <c r="F31" s="19">
        <f t="shared" si="2"/>
        <v>4260512432.8643847</v>
      </c>
      <c r="G31" s="21">
        <f t="shared" si="6"/>
        <v>135.09996299037243</v>
      </c>
      <c r="H31" s="20">
        <f t="shared" si="3"/>
        <v>0.86602540378443871</v>
      </c>
    </row>
    <row r="32" spans="1:8" x14ac:dyDescent="0.3">
      <c r="A32" s="19"/>
      <c r="B32" s="18">
        <v>0.55000000000000004</v>
      </c>
      <c r="C32" s="19">
        <f t="shared" si="4"/>
        <v>165000000</v>
      </c>
      <c r="D32" s="19">
        <f t="shared" si="1"/>
        <v>4472378181.818182</v>
      </c>
      <c r="E32" s="21">
        <f t="shared" si="5"/>
        <v>141.81818181818181</v>
      </c>
      <c r="F32" s="19">
        <f t="shared" si="2"/>
        <v>3735172178.6738701</v>
      </c>
      <c r="G32" s="21">
        <f t="shared" si="6"/>
        <v>118.44153280929319</v>
      </c>
      <c r="H32" s="20">
        <f t="shared" si="3"/>
        <v>0.83516465442450327</v>
      </c>
    </row>
    <row r="33" spans="1:8" x14ac:dyDescent="0.3">
      <c r="A33" s="19"/>
      <c r="B33" s="18">
        <v>0.6</v>
      </c>
      <c r="C33" s="19">
        <f t="shared" si="4"/>
        <v>180000000</v>
      </c>
      <c r="D33" s="19">
        <f t="shared" si="1"/>
        <v>4099680000</v>
      </c>
      <c r="E33" s="21">
        <f t="shared" si="5"/>
        <v>130</v>
      </c>
      <c r="F33" s="19">
        <f t="shared" si="2"/>
        <v>3279744000</v>
      </c>
      <c r="G33" s="21">
        <f t="shared" si="6"/>
        <v>104</v>
      </c>
      <c r="H33" s="20">
        <f t="shared" si="3"/>
        <v>0.8</v>
      </c>
    </row>
    <row r="34" spans="1:8" x14ac:dyDescent="0.3">
      <c r="A34" s="19"/>
      <c r="B34" s="18">
        <v>0.65</v>
      </c>
      <c r="C34" s="19">
        <f t="shared" si="4"/>
        <v>195000000</v>
      </c>
      <c r="D34" s="19">
        <f t="shared" si="1"/>
        <v>3784320000</v>
      </c>
      <c r="E34" s="21">
        <f t="shared" si="5"/>
        <v>120</v>
      </c>
      <c r="F34" s="19">
        <f t="shared" si="2"/>
        <v>2875834220.8020267</v>
      </c>
      <c r="G34" s="21">
        <f t="shared" si="6"/>
        <v>91.19210492142399</v>
      </c>
      <c r="H34" s="20">
        <f t="shared" si="3"/>
        <v>0.75993420767853326</v>
      </c>
    </row>
    <row r="35" spans="1:8" x14ac:dyDescent="0.3">
      <c r="A35" s="19"/>
      <c r="B35" s="18">
        <v>0.7</v>
      </c>
      <c r="C35" s="19">
        <f t="shared" si="4"/>
        <v>210000000</v>
      </c>
      <c r="D35" s="19">
        <f t="shared" si="1"/>
        <v>3514011428.5714288</v>
      </c>
      <c r="E35" s="21">
        <f t="shared" si="5"/>
        <v>111.42857142857143</v>
      </c>
      <c r="F35" s="19">
        <f t="shared" si="2"/>
        <v>2509506111.4224472</v>
      </c>
      <c r="G35" s="21">
        <f t="shared" si="6"/>
        <v>79.575916775191757</v>
      </c>
      <c r="H35" s="20">
        <f t="shared" si="3"/>
        <v>0.71414284285428498</v>
      </c>
    </row>
    <row r="36" spans="1:8" x14ac:dyDescent="0.3">
      <c r="A36" s="19"/>
      <c r="B36" s="18">
        <v>0.75</v>
      </c>
      <c r="C36" s="19">
        <f t="shared" si="4"/>
        <v>225000000</v>
      </c>
      <c r="D36" s="19">
        <f t="shared" si="1"/>
        <v>3279744000</v>
      </c>
      <c r="E36" s="21">
        <f t="shared" si="5"/>
        <v>104</v>
      </c>
      <c r="F36" s="19">
        <f t="shared" si="2"/>
        <v>2169346746.9890561</v>
      </c>
      <c r="G36" s="21">
        <f t="shared" si="6"/>
        <v>68.789534087679357</v>
      </c>
      <c r="H36" s="20">
        <f t="shared" si="3"/>
        <v>0.66143782776614768</v>
      </c>
    </row>
    <row r="37" spans="1:8" x14ac:dyDescent="0.3">
      <c r="A37" s="19"/>
      <c r="B37" s="18">
        <v>0.8</v>
      </c>
      <c r="C37" s="19">
        <f t="shared" si="4"/>
        <v>240000000</v>
      </c>
      <c r="D37" s="19">
        <f t="shared" si="1"/>
        <v>3074760000</v>
      </c>
      <c r="E37" s="21">
        <f t="shared" si="5"/>
        <v>97.5</v>
      </c>
      <c r="F37" s="19">
        <f t="shared" si="2"/>
        <v>1844855999.9999995</v>
      </c>
      <c r="G37" s="21">
        <f t="shared" si="6"/>
        <v>58.499999999999993</v>
      </c>
      <c r="H37" s="20">
        <f t="shared" si="3"/>
        <v>0.6</v>
      </c>
    </row>
    <row r="38" spans="1:8" x14ac:dyDescent="0.3">
      <c r="A38" s="19"/>
      <c r="B38" s="18">
        <v>0.85</v>
      </c>
      <c r="C38" s="19">
        <f t="shared" si="4"/>
        <v>255000000</v>
      </c>
      <c r="D38" s="19">
        <f t="shared" si="1"/>
        <v>2893891764.7058825</v>
      </c>
      <c r="E38" s="21">
        <f t="shared" si="5"/>
        <v>91.764705882352942</v>
      </c>
      <c r="F38" s="19">
        <f t="shared" si="2"/>
        <v>1524452081.5586586</v>
      </c>
      <c r="G38" s="21">
        <f t="shared" si="6"/>
        <v>48.340058395441993</v>
      </c>
      <c r="H38" s="20">
        <f t="shared" si="3"/>
        <v>0.52678268764263714</v>
      </c>
    </row>
    <row r="39" spans="1:8" x14ac:dyDescent="0.3">
      <c r="A39" s="19"/>
      <c r="B39" s="22">
        <v>0.86600665641212626</v>
      </c>
      <c r="C39" s="19">
        <f t="shared" ref="C39:C44" si="7">B39*$C$7</f>
        <v>259801996.92363787</v>
      </c>
      <c r="D39" s="19">
        <f t="shared" ref="D39:D44" si="8">$C$11/C39</f>
        <v>2840403109.8225131</v>
      </c>
      <c r="E39" s="21">
        <f t="shared" ref="E39:E44" si="9">D39/3600/24/365</f>
        <v>90.068591762509925</v>
      </c>
      <c r="F39" s="19">
        <f t="shared" si="2"/>
        <v>1420293782.787703</v>
      </c>
      <c r="G39" s="21">
        <f>F39/3600/24/365</f>
        <v>45.037220408032184</v>
      </c>
      <c r="H39" s="20">
        <f t="shared" si="3"/>
        <v>0.50003246999558881</v>
      </c>
    </row>
    <row r="40" spans="1:8" x14ac:dyDescent="0.3">
      <c r="A40" s="19"/>
      <c r="B40" s="18">
        <v>0.9</v>
      </c>
      <c r="C40" s="19">
        <f t="shared" si="7"/>
        <v>270000000</v>
      </c>
      <c r="D40" s="19">
        <f t="shared" si="8"/>
        <v>2733120000</v>
      </c>
      <c r="E40" s="21">
        <f t="shared" si="9"/>
        <v>86.666666666666657</v>
      </c>
      <c r="F40" s="19">
        <f t="shared" si="2"/>
        <v>1191339388.0569882</v>
      </c>
      <c r="G40" s="21">
        <f>F40/3600/24/365</f>
        <v>37.777124177352498</v>
      </c>
      <c r="H40" s="20">
        <f t="shared" si="3"/>
        <v>0.43588989435406733</v>
      </c>
    </row>
    <row r="41" spans="1:8" x14ac:dyDescent="0.3">
      <c r="A41" s="19"/>
      <c r="B41" s="18">
        <v>0.95</v>
      </c>
      <c r="C41" s="19">
        <f t="shared" si="7"/>
        <v>285000000</v>
      </c>
      <c r="D41" s="19">
        <f t="shared" si="8"/>
        <v>2589271578.9473686</v>
      </c>
      <c r="E41" s="21">
        <f t="shared" si="9"/>
        <v>82.105263157894754</v>
      </c>
      <c r="F41" s="19">
        <f t="shared" si="2"/>
        <v>808499791.39180899</v>
      </c>
      <c r="G41" s="21">
        <f>F41/3600/24/365</f>
        <v>25.637360203951324</v>
      </c>
      <c r="H41" s="20">
        <f t="shared" si="3"/>
        <v>0.31224989991991992</v>
      </c>
    </row>
    <row r="42" spans="1:8" x14ac:dyDescent="0.3">
      <c r="A42" s="19"/>
      <c r="B42" s="18">
        <v>0.97</v>
      </c>
      <c r="C42" s="19">
        <f t="shared" si="7"/>
        <v>291000000</v>
      </c>
      <c r="D42" s="19">
        <f t="shared" si="8"/>
        <v>2535884536.0824742</v>
      </c>
      <c r="E42" s="21">
        <f t="shared" si="9"/>
        <v>80.412371134020617</v>
      </c>
      <c r="F42" s="19">
        <f t="shared" si="2"/>
        <v>616485996.17365658</v>
      </c>
      <c r="G42" s="21">
        <f>F42/3600/24/365</f>
        <v>19.548642699570539</v>
      </c>
      <c r="H42" s="20">
        <f t="shared" si="3"/>
        <v>0.2431049156228644</v>
      </c>
    </row>
    <row r="43" spans="1:8" x14ac:dyDescent="0.3">
      <c r="A43" s="19"/>
      <c r="B43" s="18">
        <v>0.99</v>
      </c>
      <c r="C43" s="19">
        <f t="shared" si="7"/>
        <v>297000000</v>
      </c>
      <c r="D43" s="19">
        <f t="shared" si="8"/>
        <v>2484654545.4545455</v>
      </c>
      <c r="E43" s="21">
        <f t="shared" si="9"/>
        <v>78.787878787878796</v>
      </c>
      <c r="F43" s="19">
        <f t="shared" si="2"/>
        <v>350503656.73404044</v>
      </c>
      <c r="G43" s="21">
        <f>F43/3600/24/365</f>
        <v>11.114398044585249</v>
      </c>
      <c r="H43" s="20">
        <f t="shared" si="3"/>
        <v>0.14106735979665891</v>
      </c>
    </row>
    <row r="44" spans="1:8" x14ac:dyDescent="0.3">
      <c r="A44" s="17" t="s">
        <v>29</v>
      </c>
      <c r="B44" s="18">
        <f>1-0.00000000000001</f>
        <v>0.99999999999999001</v>
      </c>
      <c r="C44" s="19">
        <f t="shared" si="7"/>
        <v>299999999.99999702</v>
      </c>
      <c r="D44" s="19">
        <f t="shared" si="8"/>
        <v>2459808000.0000243</v>
      </c>
      <c r="E44" s="21">
        <f t="shared" si="9"/>
        <v>78.000000000000767</v>
      </c>
      <c r="F44" s="19">
        <f t="shared" si="2"/>
        <v>347.73033350870929</v>
      </c>
      <c r="G44" s="21">
        <f t="shared" ref="G44" si="10">F44/3600/24/365</f>
        <v>1.1026456542006256E-5</v>
      </c>
      <c r="H44" s="20">
        <f t="shared" si="3"/>
        <v>1.4136482746161726E-7</v>
      </c>
    </row>
  </sheetData>
  <mergeCells count="1">
    <mergeCell ref="B18:H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viaggio a Trappist-1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2017-04-21T18:23:31Z</dcterms:created>
  <dcterms:modified xsi:type="dcterms:W3CDTF">2017-04-30T14:55:01Z</dcterms:modified>
</cp:coreProperties>
</file>