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135" windowWidth="1845" windowHeight="7425" activeTab="0"/>
  </bookViews>
  <sheets>
    <sheet name="Inv &amp; Multicri" sheetId="1" r:id="rId1"/>
  </sheets>
  <definedNames/>
  <calcPr fullCalcOnLoad="1"/>
</workbook>
</file>

<file path=xl/sharedStrings.xml><?xml version="1.0" encoding="utf-8"?>
<sst xmlns="http://schemas.openxmlformats.org/spreadsheetml/2006/main" count="33" uniqueCount="26">
  <si>
    <t>Ideale</t>
  </si>
  <si>
    <t>IRR (%)</t>
  </si>
  <si>
    <t>NPV  (Eur)</t>
  </si>
  <si>
    <t>Valore degli indici</t>
  </si>
  <si>
    <t>PI (Index)</t>
  </si>
  <si>
    <t>PMT (Eur/anno)</t>
  </si>
  <si>
    <t>PB (anni)</t>
  </si>
  <si>
    <t>Risk (0-100)</t>
  </si>
  <si>
    <t>Pesi</t>
  </si>
  <si>
    <t xml:space="preserve">IRR </t>
  </si>
  <si>
    <t xml:space="preserve">NPV </t>
  </si>
  <si>
    <t>Valori normalizzati</t>
  </si>
  <si>
    <t>PI</t>
  </si>
  <si>
    <t xml:space="preserve">PMT </t>
  </si>
  <si>
    <t xml:space="preserve">PB </t>
  </si>
  <si>
    <t>Risk</t>
  </si>
  <si>
    <t>Gindex</t>
  </si>
  <si>
    <t>min.</t>
  </si>
  <si>
    <t>Indice Globale Multicriteri (G)</t>
  </si>
  <si>
    <t>Gmin</t>
  </si>
  <si>
    <t>Inv. 1</t>
  </si>
  <si>
    <t>Inv. 2</t>
  </si>
  <si>
    <t>Inv. 3</t>
  </si>
  <si>
    <t>Inv. 4</t>
  </si>
  <si>
    <t>Inv. 5</t>
  </si>
  <si>
    <t>Inv. 6</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</si>
</sst>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L.&quot;\ #,##0;\-&quot;L.&quot;\ #,##0"/>
    <numFmt numFmtId="166" formatCode="&quot;L.&quot;\ #,##0;[Red]\-&quot;L.&quot;\ #,##0"/>
    <numFmt numFmtId="167" formatCode="&quot;L.&quot;\ #,##0.00;\-&quot;L.&quot;\ #,##0.00"/>
    <numFmt numFmtId="168" formatCode="&quot;L.&quot;\ #,##0.00;[Red]\-&quot;L.&quot;\ #,##0.00"/>
    <numFmt numFmtId="169" formatCode="_-&quot;L.&quot;\ * #,##0_-;\-&quot;L.&quot;\ * #,##0_-;_-&quot;L.&quot;\ * &quot;-&quot;_-;_-@_-"/>
    <numFmt numFmtId="170" formatCode="_-&quot;L.&quot;\ * #,##0.00_-;\-&quot;L.&quot;\ * #,##0.00_-;_-&quot;L.&quot;\ * &quot;-&quot;??_-;_-@_-"/>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quot;£&quot;* #,##0.00_-;\-&quot;£&quot;* #,##0.00_-;_-&quot;£&quot;* &quot;-&quot;??_-;_-@_-"/>
    <numFmt numFmtId="177" formatCode="dd/mmm/yy"/>
    <numFmt numFmtId="178" formatCode="dd/m"/>
    <numFmt numFmtId="179" formatCode="dd\-m"/>
    <numFmt numFmtId="180" formatCode="dd\-mm"/>
    <numFmt numFmtId="181" formatCode="0.0%"/>
    <numFmt numFmtId="182" formatCode="0.0000"/>
    <numFmt numFmtId="183" formatCode="0.000"/>
    <numFmt numFmtId="184" formatCode="&quot;£&quot;#,##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h\.mm\ AM/PM"/>
    <numFmt numFmtId="194" formatCode="h\.mm\.ss\ AM/PM"/>
    <numFmt numFmtId="195" formatCode="h\.mm"/>
    <numFmt numFmtId="196" formatCode="h\.mm\.ss"/>
    <numFmt numFmtId="197" formatCode="dd/mm/yy\ h\.mm"/>
    <numFmt numFmtId="198" formatCode="mm\:ss"/>
    <numFmt numFmtId="199" formatCode="#,##0.0"/>
    <numFmt numFmtId="200" formatCode="0.0\1"/>
    <numFmt numFmtId="201" formatCode="[$-410]dddd\ d\ mmmm\ yyyy"/>
    <numFmt numFmtId="202" formatCode="[$-410]d\-mmm;@"/>
    <numFmt numFmtId="203" formatCode="&quot;Sì&quot;;&quot;Sì&quot;;&quot;No&quot;"/>
    <numFmt numFmtId="204" formatCode="&quot;Vero&quot;;&quot;Vero&quot;;&quot;Falso&quot;"/>
    <numFmt numFmtId="205" formatCode="&quot;Attivo&quot;;&quot;Attivo&quot;;&quot;Disattivo&quot;"/>
    <numFmt numFmtId="206" formatCode="[$€-2]\ #.##000_);[Red]\([$€-2]\ #.##000\)"/>
  </numFmts>
  <fonts count="16">
    <font>
      <sz val="10"/>
      <name val="Arial"/>
      <family val="0"/>
    </font>
    <font>
      <sz val="12"/>
      <name val="Arial"/>
      <family val="2"/>
    </font>
    <font>
      <b/>
      <sz val="12"/>
      <name val="Arial"/>
      <family val="2"/>
    </font>
    <font>
      <u val="single"/>
      <sz val="10"/>
      <color indexed="12"/>
      <name val="Arial"/>
      <family val="0"/>
    </font>
    <font>
      <u val="single"/>
      <sz val="10"/>
      <color indexed="36"/>
      <name val="Arial"/>
      <family val="0"/>
    </font>
    <font>
      <sz val="8"/>
      <name val="Arial"/>
      <family val="0"/>
    </font>
    <font>
      <b/>
      <sz val="10"/>
      <name val="Arial"/>
      <family val="2"/>
    </font>
    <font>
      <b/>
      <sz val="10"/>
      <color indexed="12"/>
      <name val="Arial"/>
      <family val="2"/>
    </font>
    <font>
      <sz val="10"/>
      <color indexed="12"/>
      <name val="Arial"/>
      <family val="2"/>
    </font>
    <font>
      <sz val="10"/>
      <color indexed="8"/>
      <name val="Arial"/>
      <family val="2"/>
    </font>
    <font>
      <b/>
      <sz val="10"/>
      <color indexed="57"/>
      <name val="Arial"/>
      <family val="2"/>
    </font>
    <font>
      <b/>
      <i/>
      <sz val="10"/>
      <color indexed="12"/>
      <name val="Arial"/>
      <family val="2"/>
    </font>
    <font>
      <i/>
      <sz val="10"/>
      <name val="Arial"/>
      <family val="2"/>
    </font>
    <font>
      <b/>
      <i/>
      <sz val="10"/>
      <color indexed="57"/>
      <name val="Arial"/>
      <family val="2"/>
    </font>
    <font>
      <b/>
      <i/>
      <sz val="10"/>
      <color indexed="11"/>
      <name val="Arial"/>
      <family val="2"/>
    </font>
    <font>
      <i/>
      <sz val="12"/>
      <name val="Arial"/>
      <family val="2"/>
    </font>
  </fonts>
  <fills count="2">
    <fill>
      <patternFill/>
    </fill>
    <fill>
      <patternFill patternType="gray125"/>
    </fill>
  </fills>
  <borders count="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7" fillId="0" borderId="0" xfId="0" applyFont="1" applyAlignment="1">
      <alignment/>
    </xf>
    <xf numFmtId="0" fontId="7" fillId="0" borderId="0" xfId="0" applyFont="1" applyAlignment="1">
      <alignment horizontal="right"/>
    </xf>
    <xf numFmtId="0" fontId="6" fillId="0" borderId="0" xfId="0" applyFont="1" applyAlignment="1">
      <alignment horizontal="right"/>
    </xf>
    <xf numFmtId="0" fontId="6" fillId="0" borderId="0" xfId="0" applyFont="1" applyAlignment="1">
      <alignment/>
    </xf>
    <xf numFmtId="10" fontId="0" fillId="0" borderId="1" xfId="0" applyNumberFormat="1" applyBorder="1" applyAlignment="1">
      <alignment/>
    </xf>
    <xf numFmtId="10" fontId="7" fillId="0" borderId="2" xfId="0" applyNumberFormat="1" applyFont="1" applyBorder="1" applyAlignment="1">
      <alignment/>
    </xf>
    <xf numFmtId="10" fontId="0" fillId="0" borderId="2" xfId="0" applyNumberFormat="1" applyBorder="1" applyAlignment="1">
      <alignment/>
    </xf>
    <xf numFmtId="0" fontId="0" fillId="0" borderId="3" xfId="0" applyBorder="1" applyAlignment="1">
      <alignment/>
    </xf>
    <xf numFmtId="0" fontId="0" fillId="0" borderId="0" xfId="0" applyBorder="1" applyAlignment="1">
      <alignment/>
    </xf>
    <xf numFmtId="0" fontId="7" fillId="0" borderId="0" xfId="0" applyFont="1" applyBorder="1" applyAlignment="1">
      <alignment/>
    </xf>
    <xf numFmtId="2" fontId="8" fillId="0" borderId="0" xfId="0" applyNumberFormat="1" applyFont="1" applyAlignment="1">
      <alignment/>
    </xf>
    <xf numFmtId="164" fontId="0" fillId="0" borderId="1" xfId="0" applyNumberFormat="1" applyBorder="1" applyAlignment="1">
      <alignment/>
    </xf>
    <xf numFmtId="164" fontId="7" fillId="0" borderId="2" xfId="0" applyNumberFormat="1" applyFont="1" applyBorder="1" applyAlignment="1">
      <alignment/>
    </xf>
    <xf numFmtId="164" fontId="0" fillId="0" borderId="2" xfId="0" applyNumberFormat="1" applyBorder="1" applyAlignment="1">
      <alignment/>
    </xf>
    <xf numFmtId="164" fontId="9" fillId="0" borderId="2" xfId="0" applyNumberFormat="1" applyFont="1" applyBorder="1" applyAlignment="1">
      <alignment/>
    </xf>
    <xf numFmtId="1" fontId="0" fillId="0" borderId="2" xfId="0" applyNumberFormat="1" applyBorder="1" applyAlignment="1">
      <alignment/>
    </xf>
    <xf numFmtId="164" fontId="0" fillId="0" borderId="3" xfId="0" applyNumberFormat="1" applyBorder="1" applyAlignment="1">
      <alignment/>
    </xf>
    <xf numFmtId="164" fontId="10" fillId="0" borderId="0" xfId="0" applyNumberFormat="1" applyFont="1" applyBorder="1" applyAlignment="1">
      <alignment/>
    </xf>
    <xf numFmtId="164" fontId="0" fillId="0" borderId="0" xfId="0" applyNumberFormat="1" applyBorder="1" applyAlignment="1">
      <alignment/>
    </xf>
    <xf numFmtId="164" fontId="7" fillId="0" borderId="0" xfId="0" applyNumberFormat="1" applyFont="1" applyBorder="1" applyAlignment="1">
      <alignment/>
    </xf>
    <xf numFmtId="1" fontId="0" fillId="0" borderId="0" xfId="0" applyNumberFormat="1" applyBorder="1" applyAlignment="1">
      <alignment/>
    </xf>
    <xf numFmtId="164" fontId="0" fillId="0" borderId="0" xfId="0" applyNumberFormat="1" applyFont="1" applyBorder="1" applyAlignment="1">
      <alignment/>
    </xf>
    <xf numFmtId="164" fontId="10" fillId="0" borderId="3" xfId="0" applyNumberFormat="1" applyFont="1" applyBorder="1" applyAlignment="1">
      <alignment/>
    </xf>
    <xf numFmtId="164" fontId="9" fillId="0" borderId="0" xfId="0" applyNumberFormat="1" applyFont="1" applyBorder="1" applyAlignment="1">
      <alignment/>
    </xf>
    <xf numFmtId="1" fontId="8" fillId="0" borderId="0" xfId="0" applyNumberFormat="1" applyFont="1" applyAlignment="1">
      <alignment/>
    </xf>
    <xf numFmtId="0" fontId="10" fillId="0" borderId="0" xfId="0" applyFont="1" applyBorder="1" applyAlignment="1">
      <alignment/>
    </xf>
    <xf numFmtId="0" fontId="11" fillId="0" borderId="0" xfId="0" applyFont="1" applyAlignment="1">
      <alignment/>
    </xf>
    <xf numFmtId="0" fontId="12" fillId="0" borderId="0" xfId="0" applyFont="1" applyAlignment="1">
      <alignment/>
    </xf>
    <xf numFmtId="164" fontId="12" fillId="0" borderId="3" xfId="0" applyNumberFormat="1" applyFont="1" applyBorder="1" applyAlignment="1">
      <alignment/>
    </xf>
    <xf numFmtId="164" fontId="11" fillId="0" borderId="0" xfId="0" applyNumberFormat="1" applyFont="1" applyBorder="1" applyAlignment="1">
      <alignment/>
    </xf>
    <xf numFmtId="164" fontId="12" fillId="0" borderId="0" xfId="0" applyNumberFormat="1" applyFont="1" applyBorder="1" applyAlignment="1">
      <alignment/>
    </xf>
    <xf numFmtId="1" fontId="12" fillId="0" borderId="0" xfId="0" applyNumberFormat="1" applyFont="1" applyBorder="1" applyAlignment="1">
      <alignment/>
    </xf>
    <xf numFmtId="0" fontId="10" fillId="0" borderId="0" xfId="0" applyFont="1" applyAlignment="1">
      <alignment/>
    </xf>
    <xf numFmtId="164" fontId="13" fillId="0" borderId="0" xfId="0" applyNumberFormat="1" applyFont="1" applyBorder="1" applyAlignment="1">
      <alignment/>
    </xf>
    <xf numFmtId="0" fontId="14" fillId="0" borderId="0" xfId="0" applyFont="1" applyAlignment="1">
      <alignment/>
    </xf>
    <xf numFmtId="164" fontId="14" fillId="0" borderId="0" xfId="0" applyNumberFormat="1" applyFont="1" applyBorder="1" applyAlignment="1">
      <alignment/>
    </xf>
    <xf numFmtId="10" fontId="9" fillId="0" borderId="2" xfId="0" applyNumberFormat="1" applyFont="1" applyBorder="1" applyAlignment="1">
      <alignment/>
    </xf>
    <xf numFmtId="0" fontId="9" fillId="0" borderId="0" xfId="0" applyFont="1" applyBorder="1" applyAlignment="1">
      <alignment/>
    </xf>
  </cellXfs>
  <cellStyles count="9">
    <cellStyle name="Normal" xfId="0"/>
    <cellStyle name="Hyperlink" xfId="15"/>
    <cellStyle name="Followed Hyperlink" xfId="16"/>
    <cellStyle name="Comma" xfId="17"/>
    <cellStyle name="Comma [0]" xfId="18"/>
    <cellStyle name="Normal_Cruscotto"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352425</xdr:colOff>
      <xdr:row>0</xdr:row>
      <xdr:rowOff>0</xdr:rowOff>
    </xdr:to>
    <xdr:sp>
      <xdr:nvSpPr>
        <xdr:cNvPr id="1" name="Line 3"/>
        <xdr:cNvSpPr>
          <a:spLocks/>
        </xdr:cNvSpPr>
      </xdr:nvSpPr>
      <xdr:spPr>
        <a:xfrm>
          <a:off x="990600" y="0"/>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3</xdr:col>
      <xdr:colOff>590550</xdr:colOff>
      <xdr:row>0</xdr:row>
      <xdr:rowOff>0</xdr:rowOff>
    </xdr:to>
    <xdr:sp>
      <xdr:nvSpPr>
        <xdr:cNvPr id="2" name="Line 4"/>
        <xdr:cNvSpPr>
          <a:spLocks/>
        </xdr:cNvSpPr>
      </xdr:nvSpPr>
      <xdr:spPr>
        <a:xfrm>
          <a:off x="1343025" y="0"/>
          <a:ext cx="1200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0</xdr:row>
      <xdr:rowOff>0</xdr:rowOff>
    </xdr:from>
    <xdr:to>
      <xdr:col>5</xdr:col>
      <xdr:colOff>219075</xdr:colOff>
      <xdr:row>0</xdr:row>
      <xdr:rowOff>0</xdr:rowOff>
    </xdr:to>
    <xdr:sp>
      <xdr:nvSpPr>
        <xdr:cNvPr id="3" name="Line 5"/>
        <xdr:cNvSpPr>
          <a:spLocks/>
        </xdr:cNvSpPr>
      </xdr:nvSpPr>
      <xdr:spPr>
        <a:xfrm flipV="1">
          <a:off x="2543175" y="0"/>
          <a:ext cx="847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9</xdr:col>
      <xdr:colOff>600075</xdr:colOff>
      <xdr:row>0</xdr:row>
      <xdr:rowOff>0</xdr:rowOff>
    </xdr:to>
    <xdr:sp>
      <xdr:nvSpPr>
        <xdr:cNvPr id="4" name="Line 6"/>
        <xdr:cNvSpPr>
          <a:spLocks/>
        </xdr:cNvSpPr>
      </xdr:nvSpPr>
      <xdr:spPr>
        <a:xfrm flipV="1">
          <a:off x="3390900" y="0"/>
          <a:ext cx="2809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2</xdr:col>
      <xdr:colOff>19050</xdr:colOff>
      <xdr:row>0</xdr:row>
      <xdr:rowOff>0</xdr:rowOff>
    </xdr:to>
    <xdr:sp>
      <xdr:nvSpPr>
        <xdr:cNvPr id="5" name="Line 7"/>
        <xdr:cNvSpPr>
          <a:spLocks/>
        </xdr:cNvSpPr>
      </xdr:nvSpPr>
      <xdr:spPr>
        <a:xfrm>
          <a:off x="1000125" y="0"/>
          <a:ext cx="3619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0</xdr:row>
      <xdr:rowOff>0</xdr:rowOff>
    </xdr:from>
    <xdr:to>
      <xdr:col>4</xdr:col>
      <xdr:colOff>0</xdr:colOff>
      <xdr:row>0</xdr:row>
      <xdr:rowOff>0</xdr:rowOff>
    </xdr:to>
    <xdr:sp>
      <xdr:nvSpPr>
        <xdr:cNvPr id="6" name="Line 8"/>
        <xdr:cNvSpPr>
          <a:spLocks/>
        </xdr:cNvSpPr>
      </xdr:nvSpPr>
      <xdr:spPr>
        <a:xfrm>
          <a:off x="1352550" y="0"/>
          <a:ext cx="12096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0</xdr:row>
      <xdr:rowOff>0</xdr:rowOff>
    </xdr:from>
    <xdr:to>
      <xdr:col>5</xdr:col>
      <xdr:colOff>133350</xdr:colOff>
      <xdr:row>0</xdr:row>
      <xdr:rowOff>0</xdr:rowOff>
    </xdr:to>
    <xdr:sp>
      <xdr:nvSpPr>
        <xdr:cNvPr id="7" name="Line 9"/>
        <xdr:cNvSpPr>
          <a:spLocks/>
        </xdr:cNvSpPr>
      </xdr:nvSpPr>
      <xdr:spPr>
        <a:xfrm flipV="1">
          <a:off x="2543175" y="0"/>
          <a:ext cx="7620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0</xdr:row>
      <xdr:rowOff>0</xdr:rowOff>
    </xdr:from>
    <xdr:to>
      <xdr:col>7</xdr:col>
      <xdr:colOff>171450</xdr:colOff>
      <xdr:row>0</xdr:row>
      <xdr:rowOff>0</xdr:rowOff>
    </xdr:to>
    <xdr:sp>
      <xdr:nvSpPr>
        <xdr:cNvPr id="8" name="Line 10"/>
        <xdr:cNvSpPr>
          <a:spLocks/>
        </xdr:cNvSpPr>
      </xdr:nvSpPr>
      <xdr:spPr>
        <a:xfrm flipV="1">
          <a:off x="3305175" y="0"/>
          <a:ext cx="12573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0</xdr:row>
      <xdr:rowOff>0</xdr:rowOff>
    </xdr:from>
    <xdr:to>
      <xdr:col>10</xdr:col>
      <xdr:colOff>9525</xdr:colOff>
      <xdr:row>0</xdr:row>
      <xdr:rowOff>0</xdr:rowOff>
    </xdr:to>
    <xdr:sp>
      <xdr:nvSpPr>
        <xdr:cNvPr id="9" name="Line 11"/>
        <xdr:cNvSpPr>
          <a:spLocks/>
        </xdr:cNvSpPr>
      </xdr:nvSpPr>
      <xdr:spPr>
        <a:xfrm flipV="1">
          <a:off x="4543425" y="0"/>
          <a:ext cx="16764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0</xdr:row>
      <xdr:rowOff>0</xdr:rowOff>
    </xdr:from>
    <xdr:to>
      <xdr:col>10</xdr:col>
      <xdr:colOff>9525</xdr:colOff>
      <xdr:row>0</xdr:row>
      <xdr:rowOff>0</xdr:rowOff>
    </xdr:to>
    <xdr:sp>
      <xdr:nvSpPr>
        <xdr:cNvPr id="10" name="Line 12"/>
        <xdr:cNvSpPr>
          <a:spLocks/>
        </xdr:cNvSpPr>
      </xdr:nvSpPr>
      <xdr:spPr>
        <a:xfrm>
          <a:off x="6219825" y="0"/>
          <a:ext cx="0" cy="0"/>
        </a:xfrm>
        <a:prstGeom prst="line">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0</xdr:row>
      <xdr:rowOff>0</xdr:rowOff>
    </xdr:from>
    <xdr:to>
      <xdr:col>8</xdr:col>
      <xdr:colOff>228600</xdr:colOff>
      <xdr:row>0</xdr:row>
      <xdr:rowOff>0</xdr:rowOff>
    </xdr:to>
    <xdr:sp>
      <xdr:nvSpPr>
        <xdr:cNvPr id="11" name="Oval 13"/>
        <xdr:cNvSpPr>
          <a:spLocks/>
        </xdr:cNvSpPr>
      </xdr:nvSpPr>
      <xdr:spPr>
        <a:xfrm>
          <a:off x="5153025" y="0"/>
          <a:ext cx="76200" cy="0"/>
        </a:xfrm>
        <a:prstGeom prst="ellips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0</xdr:row>
      <xdr:rowOff>0</xdr:rowOff>
    </xdr:from>
    <xdr:to>
      <xdr:col>7</xdr:col>
      <xdr:colOff>295275</xdr:colOff>
      <xdr:row>0</xdr:row>
      <xdr:rowOff>0</xdr:rowOff>
    </xdr:to>
    <xdr:sp>
      <xdr:nvSpPr>
        <xdr:cNvPr id="12" name="Oval 14"/>
        <xdr:cNvSpPr>
          <a:spLocks/>
        </xdr:cNvSpPr>
      </xdr:nvSpPr>
      <xdr:spPr>
        <a:xfrm>
          <a:off x="4610100" y="0"/>
          <a:ext cx="762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0</xdr:row>
      <xdr:rowOff>0</xdr:rowOff>
    </xdr:from>
    <xdr:to>
      <xdr:col>10</xdr:col>
      <xdr:colOff>38100</xdr:colOff>
      <xdr:row>0</xdr:row>
      <xdr:rowOff>0</xdr:rowOff>
    </xdr:to>
    <xdr:sp>
      <xdr:nvSpPr>
        <xdr:cNvPr id="13" name="Oval 15"/>
        <xdr:cNvSpPr>
          <a:spLocks/>
        </xdr:cNvSpPr>
      </xdr:nvSpPr>
      <xdr:spPr>
        <a:xfrm>
          <a:off x="6172200" y="0"/>
          <a:ext cx="76200" cy="0"/>
        </a:xfrm>
        <a:prstGeom prst="ellips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0</xdr:row>
      <xdr:rowOff>0</xdr:rowOff>
    </xdr:from>
    <xdr:to>
      <xdr:col>10</xdr:col>
      <xdr:colOff>38100</xdr:colOff>
      <xdr:row>0</xdr:row>
      <xdr:rowOff>0</xdr:rowOff>
    </xdr:to>
    <xdr:sp>
      <xdr:nvSpPr>
        <xdr:cNvPr id="14" name="Oval 16"/>
        <xdr:cNvSpPr>
          <a:spLocks/>
        </xdr:cNvSpPr>
      </xdr:nvSpPr>
      <xdr:spPr>
        <a:xfrm>
          <a:off x="6172200" y="0"/>
          <a:ext cx="76200" cy="0"/>
        </a:xfrm>
        <a:prstGeom prst="ellips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0</xdr:row>
      <xdr:rowOff>0</xdr:rowOff>
    </xdr:from>
    <xdr:to>
      <xdr:col>9</xdr:col>
      <xdr:colOff>600075</xdr:colOff>
      <xdr:row>0</xdr:row>
      <xdr:rowOff>0</xdr:rowOff>
    </xdr:to>
    <xdr:sp>
      <xdr:nvSpPr>
        <xdr:cNvPr id="15" name="AutoShape 17"/>
        <xdr:cNvSpPr>
          <a:spLocks/>
        </xdr:cNvSpPr>
      </xdr:nvSpPr>
      <xdr:spPr>
        <a:xfrm>
          <a:off x="5181600" y="0"/>
          <a:ext cx="101917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0</xdr:row>
      <xdr:rowOff>0</xdr:rowOff>
    </xdr:from>
    <xdr:to>
      <xdr:col>4</xdr:col>
      <xdr:colOff>0</xdr:colOff>
      <xdr:row>0</xdr:row>
      <xdr:rowOff>0</xdr:rowOff>
    </xdr:to>
    <xdr:sp>
      <xdr:nvSpPr>
        <xdr:cNvPr id="16" name="Line 18"/>
        <xdr:cNvSpPr>
          <a:spLocks/>
        </xdr:cNvSpPr>
      </xdr:nvSpPr>
      <xdr:spPr>
        <a:xfrm flipH="1">
          <a:off x="2552700" y="0"/>
          <a:ext cx="9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0</xdr:row>
      <xdr:rowOff>0</xdr:rowOff>
    </xdr:from>
    <xdr:to>
      <xdr:col>7</xdr:col>
      <xdr:colOff>552450</xdr:colOff>
      <xdr:row>0</xdr:row>
      <xdr:rowOff>0</xdr:rowOff>
    </xdr:to>
    <xdr:sp>
      <xdr:nvSpPr>
        <xdr:cNvPr id="17" name="AutoShape 19"/>
        <xdr:cNvSpPr>
          <a:spLocks/>
        </xdr:cNvSpPr>
      </xdr:nvSpPr>
      <xdr:spPr>
        <a:xfrm>
          <a:off x="4371975" y="0"/>
          <a:ext cx="571500" cy="0"/>
        </a:xfrm>
        <a:prstGeom prst="wedgeRoundRectCallout">
          <a:avLst>
            <a:gd name="adj1" fmla="val 160000"/>
            <a:gd name="adj2" fmla="val 57143"/>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Flusso di cassa</a:t>
          </a:r>
        </a:p>
      </xdr:txBody>
    </xdr:sp>
    <xdr:clientData/>
  </xdr:twoCellAnchor>
  <xdr:twoCellAnchor>
    <xdr:from>
      <xdr:col>1</xdr:col>
      <xdr:colOff>95250</xdr:colOff>
      <xdr:row>0</xdr:row>
      <xdr:rowOff>0</xdr:rowOff>
    </xdr:from>
    <xdr:to>
      <xdr:col>2</xdr:col>
      <xdr:colOff>533400</xdr:colOff>
      <xdr:row>0</xdr:row>
      <xdr:rowOff>0</xdr:rowOff>
    </xdr:to>
    <xdr:sp>
      <xdr:nvSpPr>
        <xdr:cNvPr id="18" name="AutoShape 20"/>
        <xdr:cNvSpPr>
          <a:spLocks/>
        </xdr:cNvSpPr>
      </xdr:nvSpPr>
      <xdr:spPr>
        <a:xfrm>
          <a:off x="1085850" y="0"/>
          <a:ext cx="790575" cy="0"/>
        </a:xfrm>
        <a:prstGeom prst="wedgeRoundRectCallout">
          <a:avLst>
            <a:gd name="adj1" fmla="val 48277"/>
            <a:gd name="adj2" fmla="val -145120"/>
          </a:avLst>
        </a:prstGeom>
        <a:solidFill>
          <a:srgbClr val="FFFFFF"/>
        </a:solidFill>
        <a:ln w="9525" cmpd="sng">
          <a:solidFill>
            <a:srgbClr val="0000FF"/>
          </a:solidFill>
          <a:headEnd type="none"/>
          <a:tailEnd type="none"/>
        </a:ln>
      </xdr:spPr>
      <xdr:txBody>
        <a:bodyPr vertOverflow="clip" wrap="square"/>
        <a:p>
          <a:pPr algn="ctr">
            <a:defRPr/>
          </a:pPr>
          <a:r>
            <a:rPr lang="en-US" cap="none" sz="1000" b="1" i="0" u="none" baseline="0">
              <a:solidFill>
                <a:srgbClr val="0000FF"/>
              </a:solidFill>
              <a:latin typeface="Arial"/>
              <a:ea typeface="Arial"/>
              <a:cs typeface="Arial"/>
            </a:rPr>
            <a:t>Flusso di cassa attualizzato</a:t>
          </a:r>
        </a:p>
      </xdr:txBody>
    </xdr:sp>
    <xdr:clientData/>
  </xdr:twoCellAnchor>
  <xdr:twoCellAnchor>
    <xdr:from>
      <xdr:col>0</xdr:col>
      <xdr:colOff>114300</xdr:colOff>
      <xdr:row>0</xdr:row>
      <xdr:rowOff>152400</xdr:rowOff>
    </xdr:from>
    <xdr:to>
      <xdr:col>8</xdr:col>
      <xdr:colOff>476250</xdr:colOff>
      <xdr:row>36</xdr:row>
      <xdr:rowOff>76200</xdr:rowOff>
    </xdr:to>
    <xdr:sp>
      <xdr:nvSpPr>
        <xdr:cNvPr id="19" name="TextBox 21"/>
        <xdr:cNvSpPr txBox="1">
          <a:spLocks noChangeArrowheads="1"/>
        </xdr:cNvSpPr>
      </xdr:nvSpPr>
      <xdr:spPr>
        <a:xfrm>
          <a:off x="114300" y="152400"/>
          <a:ext cx="5362575" cy="575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Problema 8:</a:t>
          </a:r>
          <a:r>
            <a:rPr lang="en-US" cap="none" sz="1200" b="0" i="0" u="none" baseline="0">
              <a:latin typeface="Arial"/>
              <a:ea typeface="Arial"/>
              <a:cs typeface="Arial"/>
            </a:rPr>
            <a:t> </a:t>
          </a:r>
          <a:r>
            <a:rPr lang="en-US" cap="none" sz="1200" b="1" i="0" u="none" baseline="0">
              <a:latin typeface="Arial"/>
              <a:ea typeface="Arial"/>
              <a:cs typeface="Arial"/>
            </a:rPr>
            <a:t>Indici Multicriteri; esempio nella valutazione degli investimenti.</a:t>
          </a:r>
          <a:r>
            <a:rPr lang="en-US" cap="none" sz="1200" b="0" i="0" u="none" baseline="0">
              <a:latin typeface="Arial"/>
              <a:ea typeface="Arial"/>
              <a:cs typeface="Arial"/>
            </a:rPr>
            <a:t>
Le decisioni che sono valutate su un solo criterio sono più facili da prendere. Le decisioni valutate da criteri multipli sono più complesse. Nel seguito un problema di scelta tra sei investimenti valutati su sei criteri.
Confrontare e scegliere progetti d’investimento è piuttosto difficile quando non ci si trovi nel caso di preferenza assoluta (la curva del cash flow cumulato di un progetto è sempre superiore a quella di tutti gli altri). Se si sceglie un solo  criterio, qualunque esso sia, si possono spesso avere degli ordinamenti tra i progetti contrari al più semplice buon senso. Gli indici più diffusi per valutare un investimento sono: 
</a:t>
          </a:r>
          <a:r>
            <a:rPr lang="en-US" cap="none" sz="1200" b="1" i="0" u="none" baseline="0">
              <a:latin typeface="Arial"/>
              <a:ea typeface="Arial"/>
              <a:cs typeface="Arial"/>
            </a:rPr>
            <a:t>1)</a:t>
          </a:r>
          <a:r>
            <a:rPr lang="en-US" cap="none" sz="1200" b="0" i="0" u="none" baseline="0">
              <a:latin typeface="Arial"/>
              <a:ea typeface="Arial"/>
              <a:cs typeface="Arial"/>
            </a:rPr>
            <a:t> Il risultato economico attualizzato (</a:t>
          </a:r>
          <a:r>
            <a:rPr lang="en-US" cap="none" sz="1200" b="1" i="0" u="none" baseline="0">
              <a:latin typeface="Arial"/>
              <a:ea typeface="Arial"/>
              <a:cs typeface="Arial"/>
            </a:rPr>
            <a:t>REA o NPV</a:t>
          </a:r>
          <a:r>
            <a:rPr lang="en-US" cap="none" sz="1200" b="0" i="0" u="none" baseline="0">
              <a:latin typeface="Arial"/>
              <a:ea typeface="Arial"/>
              <a:cs typeface="Arial"/>
            </a:rPr>
            <a:t>) che misura la capacità di creare valore sulla vita intera del progetto. 
</a:t>
          </a:r>
          <a:r>
            <a:rPr lang="en-US" cap="none" sz="1200" b="1" i="0" u="none" baseline="0">
              <a:latin typeface="Arial"/>
              <a:ea typeface="Arial"/>
              <a:cs typeface="Arial"/>
            </a:rPr>
            <a:t>2)</a:t>
          </a:r>
          <a:r>
            <a:rPr lang="en-US" cap="none" sz="1200" b="0" i="0" u="none" baseline="0">
              <a:latin typeface="Arial"/>
              <a:ea typeface="Arial"/>
              <a:cs typeface="Arial"/>
            </a:rPr>
            <a:t> L’equivalente annuo (</a:t>
          </a:r>
          <a:r>
            <a:rPr lang="en-US" cap="none" sz="1200" b="1" i="0" u="none" baseline="0">
              <a:latin typeface="Arial"/>
              <a:ea typeface="Arial"/>
              <a:cs typeface="Arial"/>
            </a:rPr>
            <a:t>EA o PMT</a:t>
          </a:r>
          <a:r>
            <a:rPr lang="en-US" cap="none" sz="1200" b="0" i="0" u="none" baseline="0">
              <a:latin typeface="Arial"/>
              <a:ea typeface="Arial"/>
              <a:cs typeface="Arial"/>
            </a:rPr>
            <a:t>) che misura la capacità annua di creare valore; è assimilabile allo Economic Value Added (EVA). 
</a:t>
          </a:r>
          <a:r>
            <a:rPr lang="en-US" cap="none" sz="1200" b="1" i="0" u="none" baseline="0">
              <a:latin typeface="Arial"/>
              <a:ea typeface="Arial"/>
              <a:cs typeface="Arial"/>
            </a:rPr>
            <a:t>3)</a:t>
          </a:r>
          <a:r>
            <a:rPr lang="en-US" cap="none" sz="1200" b="0" i="0" u="none" baseline="0">
              <a:latin typeface="Arial"/>
              <a:ea typeface="Arial"/>
              <a:cs typeface="Arial"/>
            </a:rPr>
            <a:t> L’indice di profittabilità (</a:t>
          </a:r>
          <a:r>
            <a:rPr lang="en-US" cap="none" sz="1200" b="1" i="0" u="none" baseline="0">
              <a:latin typeface="Arial"/>
              <a:ea typeface="Arial"/>
              <a:cs typeface="Arial"/>
            </a:rPr>
            <a:t>IP o PI</a:t>
          </a:r>
          <a:r>
            <a:rPr lang="en-US" cap="none" sz="1200" b="0" i="0" u="none" baseline="0">
              <a:latin typeface="Arial"/>
              <a:ea typeface="Arial"/>
              <a:cs typeface="Arial"/>
            </a:rPr>
            <a:t>) che misura il rendimento del progetto per ogni Euro investito. 
</a:t>
          </a:r>
          <a:r>
            <a:rPr lang="en-US" cap="none" sz="1200" b="1" i="0" u="none" baseline="0">
              <a:latin typeface="Arial"/>
              <a:ea typeface="Arial"/>
              <a:cs typeface="Arial"/>
            </a:rPr>
            <a:t>4)</a:t>
          </a:r>
          <a:r>
            <a:rPr lang="en-US" cap="none" sz="1200" b="0" i="0" u="none" baseline="0">
              <a:latin typeface="Arial"/>
              <a:ea typeface="Arial"/>
              <a:cs typeface="Arial"/>
            </a:rPr>
            <a:t> Il tasso di rendimento interno (</a:t>
          </a:r>
          <a:r>
            <a:rPr lang="en-US" cap="none" sz="1200" b="1" i="0" u="none" baseline="0">
              <a:latin typeface="Arial"/>
              <a:ea typeface="Arial"/>
              <a:cs typeface="Arial"/>
            </a:rPr>
            <a:t>TRI o IRR</a:t>
          </a:r>
          <a:r>
            <a:rPr lang="en-US" cap="none" sz="1200" b="0" i="0" u="none" baseline="0">
              <a:latin typeface="Arial"/>
              <a:ea typeface="Arial"/>
              <a:cs typeface="Arial"/>
            </a:rPr>
            <a:t>) che misura il massimo costo del denaro sopportabile dal progetto. 
</a:t>
          </a:r>
          <a:r>
            <a:rPr lang="en-US" cap="none" sz="1200" b="1" i="0" u="none" baseline="0">
              <a:latin typeface="Arial"/>
              <a:ea typeface="Arial"/>
              <a:cs typeface="Arial"/>
            </a:rPr>
            <a:t>5)</a:t>
          </a:r>
          <a:r>
            <a:rPr lang="en-US" cap="none" sz="1200" b="0" i="0" u="none" baseline="0">
              <a:latin typeface="Arial"/>
              <a:ea typeface="Arial"/>
              <a:cs typeface="Arial"/>
            </a:rPr>
            <a:t> Il tempo di recupero (</a:t>
          </a:r>
          <a:r>
            <a:rPr lang="en-US" cap="none" sz="1200" b="1" i="0" u="none" baseline="0">
              <a:latin typeface="Arial"/>
              <a:ea typeface="Arial"/>
              <a:cs typeface="Arial"/>
            </a:rPr>
            <a:t>TR o PB</a:t>
          </a:r>
          <a:r>
            <a:rPr lang="en-US" cap="none" sz="1200" b="0" i="0" u="none" baseline="0">
              <a:latin typeface="Arial"/>
              <a:ea typeface="Arial"/>
              <a:cs typeface="Arial"/>
            </a:rPr>
            <a:t>) che misura la liquidità del progetto ovvero il tempo necessario a far rientrare i capitali investiti. 
</a:t>
          </a:r>
          <a:r>
            <a:rPr lang="en-US" cap="none" sz="1200" b="1" i="0" u="none" baseline="0">
              <a:latin typeface="Arial"/>
              <a:ea typeface="Arial"/>
              <a:cs typeface="Arial"/>
            </a:rPr>
            <a:t>6)</a:t>
          </a:r>
          <a:r>
            <a:rPr lang="en-US" cap="none" sz="1200" b="0" i="0" u="none" baseline="0">
              <a:latin typeface="Arial"/>
              <a:ea typeface="Arial"/>
              <a:cs typeface="Arial"/>
            </a:rPr>
            <a:t> Un indicatore di rischio (</a:t>
          </a:r>
          <a:r>
            <a:rPr lang="en-US" cap="none" sz="1200" b="1" i="0" u="none" baseline="0">
              <a:latin typeface="Arial"/>
              <a:ea typeface="Arial"/>
              <a:cs typeface="Arial"/>
            </a:rPr>
            <a:t>IR o RI</a:t>
          </a:r>
          <a:r>
            <a:rPr lang="en-US" cap="none" sz="1200" b="0" i="0" u="none" baseline="0">
              <a:latin typeface="Arial"/>
              <a:ea typeface="Arial"/>
              <a:cs typeface="Arial"/>
            </a:rPr>
            <a:t>) che può essere definito in vari modi, ad esempio con un valore compreso trà 0 e 100.
La tabella riportata di seguito mostra il valore dei sei indici valutati sui sei progetti d'investimento alternativi. Quale progetto scegliereste?
</a:t>
          </a:r>
        </a:p>
      </xdr:txBody>
    </xdr:sp>
    <xdr:clientData/>
  </xdr:twoCellAnchor>
  <xdr:twoCellAnchor>
    <xdr:from>
      <xdr:col>0</xdr:col>
      <xdr:colOff>152400</xdr:colOff>
      <xdr:row>58</xdr:row>
      <xdr:rowOff>38100</xdr:rowOff>
    </xdr:from>
    <xdr:to>
      <xdr:col>8</xdr:col>
      <xdr:colOff>495300</xdr:colOff>
      <xdr:row>90</xdr:row>
      <xdr:rowOff>0</xdr:rowOff>
    </xdr:to>
    <xdr:sp>
      <xdr:nvSpPr>
        <xdr:cNvPr id="20" name="TextBox 22"/>
        <xdr:cNvSpPr txBox="1">
          <a:spLocks noChangeArrowheads="1"/>
        </xdr:cNvSpPr>
      </xdr:nvSpPr>
      <xdr:spPr>
        <a:xfrm>
          <a:off x="152400" y="9439275"/>
          <a:ext cx="5343525" cy="5143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Soluzione 8  Indici Multicriteri; esempio nella valutazione degli investimenti.
</a:t>
          </a:r>
          <a:r>
            <a:rPr lang="en-US" cap="none" sz="1200" b="0" i="0" u="none" baseline="0">
              <a:latin typeface="Arial"/>
              <a:ea typeface="Arial"/>
              <a:cs typeface="Arial"/>
            </a:rPr>
            <a:t>
Alla destra della tabella degli indici è riportato un settimo investimento denominato ideale. Questo investimento è chiamato ideale perché non esiste nella realtà ed è formato dal valore migliore (tra i sei investimenti reali) di ciascun indice. Il valore ideale viene utilizzato per normalizzare i vari criteri (espressi in: Eur, anni, %, ecc.). Se il criterio (IRR, NPV, PI, PMT) è da massimizzare, il valore che esso ha viene diviso per il valore ideale. Reciprocamente se il criterio è da minimizzare (PB, Risk) il valore ideale viene diviso per il valore dell'indice. In questa maniera l'investimento ideale si trova ad avere valore 100 per tutti i criteri, mentre gli investimenti reali avranno valori normalizzati (e quindi comparabili) compresi tra 0 e 100.
Il passo successivo consiste nell'attribuire un peso a ciascun criterio basato sull'importanza che si da ad ognuno di essi (riportato a sinistra nella tabella sottostante). A questo punto è possibile calcolare un indice Globale multicriteri ponderato (</a:t>
          </a:r>
          <a:r>
            <a:rPr lang="en-US" cap="none" sz="1200" b="0" i="1" u="none" baseline="0">
              <a:latin typeface="Arial"/>
              <a:ea typeface="Arial"/>
              <a:cs typeface="Arial"/>
            </a:rPr>
            <a:t>Gindex</a:t>
          </a:r>
          <a:r>
            <a:rPr lang="en-US" cap="none" sz="1200" b="0" i="0" u="none" baseline="0">
              <a:latin typeface="Arial"/>
              <a:ea typeface="Arial"/>
              <a:cs typeface="Arial"/>
            </a:rPr>
            <a:t>) che indica Inv. 5 (G = 58.6) come il progetto d'investimento preferito. 
Si osserva però  che l'investimento 5, soddisfacente dal punto di vista del rendimento non lo è affatto per quanto riguarda i rischi che esso comporta. Un modo per cautelarsi da scelte mediamente valide, ma fortemente negative su uno specifico criterio (nell'esempio il rischio) è di calcolare per ciascun progetto il valore peggiore (min). A questo punto è necessario ponderare risultato medio con risultato peggiore (nell'esempio 0.7 e 0.3) ottenendo un indice Gmin che garantisce non solo un valore medio elevato su tutti i criteri, ma anche che non ve ne sia alcuno pericolosamente troppo basso.
</a:t>
          </a:r>
        </a:p>
      </xdr:txBody>
    </xdr:sp>
    <xdr:clientData/>
  </xdr:twoCellAnchor>
  <xdr:twoCellAnchor>
    <xdr:from>
      <xdr:col>6</xdr:col>
      <xdr:colOff>428625</xdr:colOff>
      <xdr:row>112</xdr:row>
      <xdr:rowOff>76200</xdr:rowOff>
    </xdr:from>
    <xdr:to>
      <xdr:col>6</xdr:col>
      <xdr:colOff>428625</xdr:colOff>
      <xdr:row>114</xdr:row>
      <xdr:rowOff>142875</xdr:rowOff>
    </xdr:to>
    <xdr:sp>
      <xdr:nvSpPr>
        <xdr:cNvPr id="21" name="Line 23"/>
        <xdr:cNvSpPr>
          <a:spLocks/>
        </xdr:cNvSpPr>
      </xdr:nvSpPr>
      <xdr:spPr>
        <a:xfrm flipV="1">
          <a:off x="4210050" y="18230850"/>
          <a:ext cx="0" cy="3905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112</xdr:row>
      <xdr:rowOff>38100</xdr:rowOff>
    </xdr:from>
    <xdr:to>
      <xdr:col>3</xdr:col>
      <xdr:colOff>400050</xdr:colOff>
      <xdr:row>114</xdr:row>
      <xdr:rowOff>104775</xdr:rowOff>
    </xdr:to>
    <xdr:sp>
      <xdr:nvSpPr>
        <xdr:cNvPr id="22" name="Line 24"/>
        <xdr:cNvSpPr>
          <a:spLocks/>
        </xdr:cNvSpPr>
      </xdr:nvSpPr>
      <xdr:spPr>
        <a:xfrm flipV="1">
          <a:off x="2352675" y="18192750"/>
          <a:ext cx="0" cy="390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2:I112"/>
  <sheetViews>
    <sheetView tabSelected="1" workbookViewId="0" topLeftCell="A88">
      <selection activeCell="K115" sqref="K115"/>
    </sheetView>
  </sheetViews>
  <sheetFormatPr defaultColWidth="9.140625" defaultRowHeight="12.75"/>
  <cols>
    <col min="1" max="1" width="14.8515625" style="0" customWidth="1"/>
    <col min="2" max="2" width="5.28125" style="0" customWidth="1"/>
    <col min="9" max="9" width="9.00390625" style="0" customWidth="1"/>
  </cols>
  <sheetData>
    <row r="42" ht="12.75">
      <c r="E42" s="4" t="s">
        <v>3</v>
      </c>
    </row>
    <row r="44" spans="3:9" ht="13.5" thickBot="1">
      <c r="C44" s="3" t="s">
        <v>20</v>
      </c>
      <c r="D44" s="3" t="s">
        <v>21</v>
      </c>
      <c r="E44" s="3" t="s">
        <v>22</v>
      </c>
      <c r="F44" s="3" t="s">
        <v>23</v>
      </c>
      <c r="G44" s="3" t="s">
        <v>24</v>
      </c>
      <c r="H44" s="3" t="s">
        <v>25</v>
      </c>
      <c r="I44" s="2" t="s">
        <v>0</v>
      </c>
    </row>
    <row r="45" spans="1:9" ht="12.75">
      <c r="A45" s="4" t="s">
        <v>1</v>
      </c>
      <c r="C45" s="5">
        <v>0.3373</v>
      </c>
      <c r="D45" s="37">
        <v>0.849</v>
      </c>
      <c r="E45" s="7">
        <v>0.2082</v>
      </c>
      <c r="F45" s="7">
        <v>0.236</v>
      </c>
      <c r="G45" s="7">
        <v>0.2338</v>
      </c>
      <c r="H45" s="7">
        <v>0.3064</v>
      </c>
      <c r="I45" s="6">
        <f>MAX(C45:H45)</f>
        <v>0.849</v>
      </c>
    </row>
    <row r="46" spans="1:9" ht="12.75">
      <c r="A46" s="4" t="s">
        <v>2</v>
      </c>
      <c r="C46" s="8">
        <v>57.67</v>
      </c>
      <c r="D46" s="9">
        <v>54.13</v>
      </c>
      <c r="E46" s="9">
        <v>62.5</v>
      </c>
      <c r="F46" s="9">
        <v>92.02</v>
      </c>
      <c r="G46" s="38">
        <v>243.43</v>
      </c>
      <c r="H46" s="9">
        <v>6.87</v>
      </c>
      <c r="I46" s="10">
        <f>MAX(C46:H46)</f>
        <v>243.43</v>
      </c>
    </row>
    <row r="47" spans="1:9" ht="12.75">
      <c r="A47" s="4" t="s">
        <v>4</v>
      </c>
      <c r="C47" s="8">
        <v>0.58</v>
      </c>
      <c r="D47" s="38">
        <v>1.08</v>
      </c>
      <c r="E47" s="9">
        <v>0.43</v>
      </c>
      <c r="F47" s="9">
        <v>0.63</v>
      </c>
      <c r="G47" s="9">
        <v>0.24</v>
      </c>
      <c r="H47" s="9">
        <v>0.38</v>
      </c>
      <c r="I47" s="10">
        <f>MAX(C47:H47)</f>
        <v>1.08</v>
      </c>
    </row>
    <row r="48" spans="1:9" ht="12.75">
      <c r="A48" s="4" t="s">
        <v>5</v>
      </c>
      <c r="C48" s="8">
        <v>18.19</v>
      </c>
      <c r="D48" s="9">
        <v>31.19</v>
      </c>
      <c r="E48" s="9">
        <v>16.49</v>
      </c>
      <c r="F48" s="9">
        <v>14.98</v>
      </c>
      <c r="G48" s="38">
        <v>97.89</v>
      </c>
      <c r="H48" s="9">
        <v>2.76</v>
      </c>
      <c r="I48" s="10">
        <f>MAX(C48:H48)</f>
        <v>97.89</v>
      </c>
    </row>
    <row r="49" spans="1:9" ht="12.75">
      <c r="A49" s="4" t="s">
        <v>6</v>
      </c>
      <c r="C49" s="8">
        <v>2</v>
      </c>
      <c r="D49" s="38">
        <v>1</v>
      </c>
      <c r="E49" s="9">
        <v>4</v>
      </c>
      <c r="F49" s="9">
        <v>4</v>
      </c>
      <c r="G49" s="9">
        <v>2</v>
      </c>
      <c r="H49" s="9">
        <v>2</v>
      </c>
      <c r="I49" s="10">
        <f>MIN(C49:H49)</f>
        <v>1</v>
      </c>
    </row>
    <row r="50" spans="1:9" ht="12.75">
      <c r="A50" s="4" t="s">
        <v>7</v>
      </c>
      <c r="C50" s="8">
        <v>40</v>
      </c>
      <c r="D50" s="9">
        <v>20</v>
      </c>
      <c r="E50" s="9">
        <v>50</v>
      </c>
      <c r="F50" s="9">
        <v>30</v>
      </c>
      <c r="G50" s="9">
        <v>80</v>
      </c>
      <c r="H50" s="38">
        <v>10</v>
      </c>
      <c r="I50" s="10">
        <f>MIN(C50:H50)</f>
        <v>10</v>
      </c>
    </row>
    <row r="51" spans="1:9" ht="12.75">
      <c r="A51" s="4"/>
      <c r="C51" s="9"/>
      <c r="D51" s="9"/>
      <c r="E51" s="9"/>
      <c r="F51" s="9"/>
      <c r="G51" s="9"/>
      <c r="H51" s="38"/>
      <c r="I51" s="10"/>
    </row>
    <row r="52" spans="1:9" ht="12.75">
      <c r="A52" s="4"/>
      <c r="C52" s="9"/>
      <c r="D52" s="9"/>
      <c r="E52" s="9"/>
      <c r="F52" s="9"/>
      <c r="G52" s="9"/>
      <c r="H52" s="38"/>
      <c r="I52" s="10"/>
    </row>
    <row r="53" spans="1:9" ht="12.75">
      <c r="A53" s="4"/>
      <c r="C53" s="9"/>
      <c r="D53" s="9"/>
      <c r="E53" s="9"/>
      <c r="F53" s="9"/>
      <c r="G53" s="9"/>
      <c r="H53" s="38"/>
      <c r="I53" s="10"/>
    </row>
    <row r="54" spans="1:9" ht="12.75">
      <c r="A54" s="4"/>
      <c r="C54" s="9"/>
      <c r="D54" s="9"/>
      <c r="E54" s="9"/>
      <c r="F54" s="9"/>
      <c r="G54" s="9"/>
      <c r="H54" s="38"/>
      <c r="I54" s="10"/>
    </row>
    <row r="55" spans="1:9" ht="12.75">
      <c r="A55" s="4"/>
      <c r="C55" s="9"/>
      <c r="D55" s="9"/>
      <c r="E55" s="9"/>
      <c r="F55" s="9"/>
      <c r="G55" s="9"/>
      <c r="H55" s="38"/>
      <c r="I55" s="10"/>
    </row>
    <row r="56" spans="1:9" ht="12.75">
      <c r="A56" s="4"/>
      <c r="C56" s="9"/>
      <c r="D56" s="9"/>
      <c r="E56" s="9"/>
      <c r="F56" s="9"/>
      <c r="G56" s="9"/>
      <c r="H56" s="38"/>
      <c r="I56" s="10"/>
    </row>
    <row r="57" spans="1:9" ht="12.75">
      <c r="A57" s="4"/>
      <c r="C57" s="9"/>
      <c r="D57" s="9"/>
      <c r="E57" s="9"/>
      <c r="F57" s="9"/>
      <c r="G57" s="9"/>
      <c r="H57" s="38"/>
      <c r="I57" s="10"/>
    </row>
    <row r="58" spans="1:9" ht="12.75">
      <c r="A58" s="4"/>
      <c r="C58" s="9"/>
      <c r="D58" s="9"/>
      <c r="E58" s="9"/>
      <c r="F58" s="9"/>
      <c r="G58" s="9"/>
      <c r="H58" s="38"/>
      <c r="I58" s="10"/>
    </row>
    <row r="59" spans="1:9" ht="12.75">
      <c r="A59" s="4"/>
      <c r="C59" s="9"/>
      <c r="D59" s="9"/>
      <c r="E59" s="9"/>
      <c r="F59" s="9"/>
      <c r="G59" s="9"/>
      <c r="H59" s="38"/>
      <c r="I59" s="10"/>
    </row>
    <row r="60" spans="1:9" ht="12.75">
      <c r="A60" s="4"/>
      <c r="C60" s="9"/>
      <c r="D60" s="9"/>
      <c r="E60" s="9"/>
      <c r="F60" s="9"/>
      <c r="G60" s="9"/>
      <c r="H60" s="10"/>
      <c r="I60" s="10"/>
    </row>
    <row r="61" spans="1:9" ht="12.75">
      <c r="A61" s="4"/>
      <c r="C61" s="9"/>
      <c r="D61" s="9"/>
      <c r="E61" s="9"/>
      <c r="F61" s="9"/>
      <c r="G61" s="9"/>
      <c r="H61" s="10"/>
      <c r="I61" s="10"/>
    </row>
    <row r="62" spans="1:9" ht="12.75">
      <c r="A62" s="4"/>
      <c r="C62" s="9"/>
      <c r="D62" s="9"/>
      <c r="E62" s="9"/>
      <c r="F62" s="9"/>
      <c r="G62" s="9"/>
      <c r="H62" s="10"/>
      <c r="I62" s="10"/>
    </row>
    <row r="63" spans="1:9" ht="12.75">
      <c r="A63" s="4"/>
      <c r="C63" s="9"/>
      <c r="D63" s="9"/>
      <c r="E63" s="9"/>
      <c r="F63" s="9"/>
      <c r="G63" s="9"/>
      <c r="H63" s="10"/>
      <c r="I63" s="10"/>
    </row>
    <row r="64" spans="1:9" ht="12.75">
      <c r="A64" s="4"/>
      <c r="C64" s="9"/>
      <c r="D64" s="9"/>
      <c r="E64" s="9"/>
      <c r="F64" s="9"/>
      <c r="G64" s="9"/>
      <c r="H64" s="10"/>
      <c r="I64" s="10"/>
    </row>
    <row r="65" spans="1:9" ht="12.75">
      <c r="A65" s="4"/>
      <c r="C65" s="9"/>
      <c r="D65" s="9"/>
      <c r="E65" s="9"/>
      <c r="F65" s="9"/>
      <c r="G65" s="9"/>
      <c r="H65" s="10"/>
      <c r="I65" s="10"/>
    </row>
    <row r="66" spans="1:9" ht="12.75">
      <c r="A66" s="4"/>
      <c r="C66" s="9"/>
      <c r="D66" s="9"/>
      <c r="E66" s="9"/>
      <c r="F66" s="9"/>
      <c r="G66" s="9"/>
      <c r="H66" s="10"/>
      <c r="I66" s="10"/>
    </row>
    <row r="67" spans="1:9" ht="12.75">
      <c r="A67" s="4"/>
      <c r="C67" s="9"/>
      <c r="D67" s="9"/>
      <c r="E67" s="9"/>
      <c r="F67" s="9"/>
      <c r="G67" s="9"/>
      <c r="H67" s="10"/>
      <c r="I67" s="10"/>
    </row>
    <row r="68" spans="1:9" ht="12.75">
      <c r="A68" s="4"/>
      <c r="C68" s="9"/>
      <c r="D68" s="9"/>
      <c r="E68" s="9"/>
      <c r="F68" s="9"/>
      <c r="G68" s="9"/>
      <c r="H68" s="10"/>
      <c r="I68" s="10"/>
    </row>
    <row r="69" spans="1:9" ht="12.75">
      <c r="A69" s="4"/>
      <c r="C69" s="9"/>
      <c r="D69" s="9"/>
      <c r="E69" s="9"/>
      <c r="F69" s="9"/>
      <c r="G69" s="9"/>
      <c r="H69" s="10"/>
      <c r="I69" s="10"/>
    </row>
    <row r="70" spans="1:9" ht="12.75">
      <c r="A70" s="4"/>
      <c r="C70" s="9"/>
      <c r="D70" s="9"/>
      <c r="E70" s="9"/>
      <c r="F70" s="9"/>
      <c r="G70" s="9"/>
      <c r="H70" s="10"/>
      <c r="I70" s="10"/>
    </row>
    <row r="71" spans="1:9" ht="12.75">
      <c r="A71" s="4"/>
      <c r="C71" s="9"/>
      <c r="D71" s="9"/>
      <c r="E71" s="9"/>
      <c r="F71" s="9"/>
      <c r="G71" s="9"/>
      <c r="H71" s="10"/>
      <c r="I71" s="10"/>
    </row>
    <row r="72" spans="1:9" ht="12.75">
      <c r="A72" s="4"/>
      <c r="C72" s="9"/>
      <c r="D72" s="9"/>
      <c r="E72" s="9"/>
      <c r="F72" s="9"/>
      <c r="G72" s="9"/>
      <c r="H72" s="10"/>
      <c r="I72" s="10"/>
    </row>
    <row r="73" spans="1:9" ht="12.75">
      <c r="A73" s="4"/>
      <c r="C73" s="9"/>
      <c r="D73" s="9"/>
      <c r="E73" s="9"/>
      <c r="F73" s="9"/>
      <c r="G73" s="9"/>
      <c r="H73" s="10"/>
      <c r="I73" s="10"/>
    </row>
    <row r="74" spans="1:9" ht="12.75">
      <c r="A74" s="4"/>
      <c r="C74" s="9"/>
      <c r="D74" s="9"/>
      <c r="E74" s="9"/>
      <c r="F74" s="9"/>
      <c r="G74" s="9"/>
      <c r="H74" s="10"/>
      <c r="I74" s="10"/>
    </row>
    <row r="75" spans="1:9" ht="12.75">
      <c r="A75" s="4"/>
      <c r="C75" s="9"/>
      <c r="D75" s="9"/>
      <c r="E75" s="9"/>
      <c r="F75" s="9"/>
      <c r="G75" s="9"/>
      <c r="H75" s="10"/>
      <c r="I75" s="10"/>
    </row>
    <row r="76" spans="1:9" ht="12.75">
      <c r="A76" s="4"/>
      <c r="C76" s="9"/>
      <c r="D76" s="9"/>
      <c r="E76" s="9"/>
      <c r="F76" s="9"/>
      <c r="G76" s="9"/>
      <c r="H76" s="10"/>
      <c r="I76" s="10"/>
    </row>
    <row r="77" spans="1:9" ht="12.75">
      <c r="A77" s="4"/>
      <c r="C77" s="9"/>
      <c r="D77" s="9"/>
      <c r="E77" s="9"/>
      <c r="F77" s="9"/>
      <c r="G77" s="9"/>
      <c r="H77" s="10"/>
      <c r="I77" s="10"/>
    </row>
    <row r="78" spans="1:9" ht="12.75">
      <c r="A78" s="4"/>
      <c r="C78" s="9"/>
      <c r="D78" s="9"/>
      <c r="E78" s="9"/>
      <c r="F78" s="9"/>
      <c r="G78" s="9"/>
      <c r="H78" s="10"/>
      <c r="I78" s="10"/>
    </row>
    <row r="79" spans="1:9" ht="12.75">
      <c r="A79" s="4"/>
      <c r="C79" s="9"/>
      <c r="D79" s="9"/>
      <c r="E79" s="9"/>
      <c r="F79" s="9"/>
      <c r="G79" s="9"/>
      <c r="H79" s="10"/>
      <c r="I79" s="10"/>
    </row>
    <row r="80" spans="1:9" ht="12.75">
      <c r="A80" s="4"/>
      <c r="C80" s="9"/>
      <c r="D80" s="9"/>
      <c r="E80" s="9"/>
      <c r="F80" s="9"/>
      <c r="G80" s="9"/>
      <c r="H80" s="10"/>
      <c r="I80" s="10"/>
    </row>
    <row r="81" spans="1:9" ht="12.75">
      <c r="A81" s="4"/>
      <c r="C81" s="9"/>
      <c r="D81" s="9"/>
      <c r="E81" s="9"/>
      <c r="F81" s="9"/>
      <c r="G81" s="9"/>
      <c r="H81" s="10"/>
      <c r="I81" s="10"/>
    </row>
    <row r="82" spans="1:9" ht="12.75">
      <c r="A82" s="4"/>
      <c r="C82" s="9"/>
      <c r="D82" s="9"/>
      <c r="E82" s="9"/>
      <c r="F82" s="9"/>
      <c r="G82" s="9"/>
      <c r="H82" s="10"/>
      <c r="I82" s="10"/>
    </row>
    <row r="83" spans="1:9" ht="12.75">
      <c r="A83" s="4"/>
      <c r="C83" s="9"/>
      <c r="D83" s="9"/>
      <c r="E83" s="9"/>
      <c r="F83" s="9"/>
      <c r="G83" s="9"/>
      <c r="H83" s="10"/>
      <c r="I83" s="10"/>
    </row>
    <row r="84" spans="1:9" ht="12.75">
      <c r="A84" s="4"/>
      <c r="C84" s="9"/>
      <c r="D84" s="9"/>
      <c r="E84" s="9"/>
      <c r="F84" s="9"/>
      <c r="G84" s="9"/>
      <c r="H84" s="10"/>
      <c r="I84" s="10"/>
    </row>
    <row r="85" spans="1:9" ht="12.75">
      <c r="A85" s="4"/>
      <c r="C85" s="9"/>
      <c r="D85" s="9"/>
      <c r="E85" s="9"/>
      <c r="F85" s="9"/>
      <c r="G85" s="9"/>
      <c r="H85" s="10"/>
      <c r="I85" s="10"/>
    </row>
    <row r="86" spans="1:9" ht="12.75">
      <c r="A86" s="4"/>
      <c r="C86" s="9"/>
      <c r="D86" s="9"/>
      <c r="E86" s="9"/>
      <c r="F86" s="9"/>
      <c r="G86" s="9"/>
      <c r="H86" s="10"/>
      <c r="I86" s="10"/>
    </row>
    <row r="87" spans="1:9" ht="12.75">
      <c r="A87" s="4"/>
      <c r="C87" s="9"/>
      <c r="D87" s="9"/>
      <c r="E87" s="9"/>
      <c r="F87" s="9"/>
      <c r="G87" s="9"/>
      <c r="H87" s="10"/>
      <c r="I87" s="10"/>
    </row>
    <row r="88" spans="1:9" ht="12.75">
      <c r="A88" s="4"/>
      <c r="C88" s="9"/>
      <c r="D88" s="9"/>
      <c r="E88" s="9"/>
      <c r="F88" s="9"/>
      <c r="G88" s="9"/>
      <c r="H88" s="10"/>
      <c r="I88" s="10"/>
    </row>
    <row r="89" spans="1:9" ht="12.75">
      <c r="A89" s="4"/>
      <c r="C89" s="9"/>
      <c r="D89" s="9"/>
      <c r="E89" s="9"/>
      <c r="F89" s="9"/>
      <c r="G89" s="9"/>
      <c r="H89" s="10"/>
      <c r="I89" s="10"/>
    </row>
    <row r="90" spans="1:9" ht="12.75">
      <c r="A90" s="4"/>
      <c r="C90" s="9"/>
      <c r="D90" s="9"/>
      <c r="E90" s="9"/>
      <c r="F90" s="9"/>
      <c r="G90" s="9"/>
      <c r="H90" s="10"/>
      <c r="I90" s="10"/>
    </row>
    <row r="91" spans="1:9" ht="12.75">
      <c r="A91" s="4"/>
      <c r="C91" s="9"/>
      <c r="D91" s="9"/>
      <c r="E91" s="9"/>
      <c r="F91" s="9"/>
      <c r="G91" s="9"/>
      <c r="H91" s="10"/>
      <c r="I91" s="10"/>
    </row>
    <row r="92" spans="1:9" ht="12.75">
      <c r="A92" s="4"/>
      <c r="C92" s="9"/>
      <c r="D92" s="9"/>
      <c r="E92" s="9"/>
      <c r="F92" s="9"/>
      <c r="G92" s="9"/>
      <c r="H92" s="10"/>
      <c r="I92" s="10"/>
    </row>
    <row r="93" spans="1:9" ht="12.75">
      <c r="A93" s="4"/>
      <c r="C93" s="9"/>
      <c r="D93" s="9"/>
      <c r="E93" s="9"/>
      <c r="F93" s="9"/>
      <c r="G93" s="9"/>
      <c r="H93" s="10"/>
      <c r="I93" s="10"/>
    </row>
    <row r="94" spans="1:9" ht="12.75">
      <c r="A94" s="4"/>
      <c r="C94" s="9"/>
      <c r="D94" s="9"/>
      <c r="E94" s="9"/>
      <c r="F94" s="9"/>
      <c r="G94" s="9"/>
      <c r="H94" s="10"/>
      <c r="I94" s="10"/>
    </row>
    <row r="95" spans="1:9" ht="12.75">
      <c r="A95" s="4"/>
      <c r="C95" s="9"/>
      <c r="D95" s="9"/>
      <c r="E95" s="9"/>
      <c r="F95" s="9"/>
      <c r="G95" s="9"/>
      <c r="H95" s="10"/>
      <c r="I95" s="10"/>
    </row>
    <row r="96" spans="1:9" ht="12.75">
      <c r="A96" s="4"/>
      <c r="C96" s="9"/>
      <c r="D96" s="9"/>
      <c r="E96" s="9"/>
      <c r="F96" s="9"/>
      <c r="G96" s="9"/>
      <c r="H96" s="10"/>
      <c r="I96" s="10"/>
    </row>
    <row r="97" spans="1:9" ht="12.75">
      <c r="A97" s="4"/>
      <c r="C97" s="9"/>
      <c r="D97" s="9"/>
      <c r="E97" s="9"/>
      <c r="F97" s="9"/>
      <c r="G97" s="9"/>
      <c r="H97" s="10"/>
      <c r="I97" s="10"/>
    </row>
    <row r="98" spans="1:9" ht="12.75">
      <c r="A98" s="4"/>
      <c r="C98" s="9"/>
      <c r="D98" s="9"/>
      <c r="E98" s="9"/>
      <c r="F98" s="9"/>
      <c r="G98" s="9"/>
      <c r="H98" s="10"/>
      <c r="I98" s="10"/>
    </row>
    <row r="99" spans="1:9" ht="12.75">
      <c r="A99" s="4"/>
      <c r="C99" s="9"/>
      <c r="D99" s="9"/>
      <c r="E99" s="1" t="s">
        <v>11</v>
      </c>
      <c r="F99" s="9"/>
      <c r="G99" s="9"/>
      <c r="H99" s="10"/>
      <c r="I99" s="10"/>
    </row>
    <row r="101" spans="1:9" ht="13.5" thickBot="1">
      <c r="A101" s="1"/>
      <c r="B101" s="2" t="s">
        <v>8</v>
      </c>
      <c r="C101" s="3" t="s">
        <v>20</v>
      </c>
      <c r="D101" s="3" t="s">
        <v>21</v>
      </c>
      <c r="E101" s="3" t="s">
        <v>22</v>
      </c>
      <c r="F101" s="3" t="s">
        <v>23</v>
      </c>
      <c r="G101" s="3" t="s">
        <v>24</v>
      </c>
      <c r="H101" s="3" t="s">
        <v>25</v>
      </c>
      <c r="I101" s="3" t="s">
        <v>0</v>
      </c>
    </row>
    <row r="102" spans="1:9" ht="12.75">
      <c r="A102" s="1" t="s">
        <v>9</v>
      </c>
      <c r="B102" s="11">
        <v>0.1</v>
      </c>
      <c r="C102" s="12">
        <f aca="true" t="shared" si="0" ref="C102:I105">100*C45/$I45</f>
        <v>39.72909305064782</v>
      </c>
      <c r="D102" s="13">
        <f t="shared" si="0"/>
        <v>99.99999999999999</v>
      </c>
      <c r="E102" s="14">
        <f t="shared" si="0"/>
        <v>24.52296819787986</v>
      </c>
      <c r="F102" s="14">
        <f t="shared" si="0"/>
        <v>27.79740871613663</v>
      </c>
      <c r="G102" s="15">
        <f t="shared" si="0"/>
        <v>27.53828032979977</v>
      </c>
      <c r="H102" s="14">
        <f t="shared" si="0"/>
        <v>36.08951707891637</v>
      </c>
      <c r="I102" s="16">
        <f t="shared" si="0"/>
        <v>99.99999999999999</v>
      </c>
    </row>
    <row r="103" spans="1:9" ht="12.75">
      <c r="A103" s="1" t="s">
        <v>10</v>
      </c>
      <c r="B103" s="11">
        <v>0.3</v>
      </c>
      <c r="C103" s="17">
        <f t="shared" si="0"/>
        <v>23.690588670254282</v>
      </c>
      <c r="D103" s="18">
        <f t="shared" si="0"/>
        <v>22.236371852277863</v>
      </c>
      <c r="E103" s="19">
        <f t="shared" si="0"/>
        <v>25.674731955798382</v>
      </c>
      <c r="F103" s="19">
        <f t="shared" si="0"/>
        <v>37.801421353161075</v>
      </c>
      <c r="G103" s="20">
        <f t="shared" si="0"/>
        <v>100</v>
      </c>
      <c r="H103" s="18">
        <f t="shared" si="0"/>
        <v>2.822166536581358</v>
      </c>
      <c r="I103" s="21">
        <f t="shared" si="0"/>
        <v>100</v>
      </c>
    </row>
    <row r="104" spans="1:9" ht="12.75">
      <c r="A104" s="1" t="s">
        <v>12</v>
      </c>
      <c r="B104" s="11">
        <v>0.15</v>
      </c>
      <c r="C104" s="17">
        <f t="shared" si="0"/>
        <v>53.703703703703695</v>
      </c>
      <c r="D104" s="20">
        <f t="shared" si="0"/>
        <v>100</v>
      </c>
      <c r="E104" s="19">
        <f t="shared" si="0"/>
        <v>39.81481481481481</v>
      </c>
      <c r="F104" s="19">
        <f t="shared" si="0"/>
        <v>58.33333333333333</v>
      </c>
      <c r="G104" s="22">
        <f t="shared" si="0"/>
        <v>22.22222222222222</v>
      </c>
      <c r="H104" s="19">
        <f t="shared" si="0"/>
        <v>35.18518518518518</v>
      </c>
      <c r="I104" s="21">
        <f t="shared" si="0"/>
        <v>100</v>
      </c>
    </row>
    <row r="105" spans="1:9" ht="12.75">
      <c r="A105" s="1" t="s">
        <v>13</v>
      </c>
      <c r="B105" s="11">
        <v>0.15</v>
      </c>
      <c r="C105" s="23">
        <f t="shared" si="0"/>
        <v>18.582081928695477</v>
      </c>
      <c r="D105" s="24">
        <f t="shared" si="0"/>
        <v>31.86229441209521</v>
      </c>
      <c r="E105" s="18">
        <f t="shared" si="0"/>
        <v>16.845438757789353</v>
      </c>
      <c r="F105" s="18">
        <f t="shared" si="0"/>
        <v>15.302891000102155</v>
      </c>
      <c r="G105" s="20">
        <f t="shared" si="0"/>
        <v>100</v>
      </c>
      <c r="H105" s="19">
        <f t="shared" si="0"/>
        <v>2.819491265706405</v>
      </c>
      <c r="I105" s="21">
        <f t="shared" si="0"/>
        <v>100</v>
      </c>
    </row>
    <row r="106" spans="1:9" ht="12.75">
      <c r="A106" s="1" t="s">
        <v>14</v>
      </c>
      <c r="B106" s="11">
        <v>0.1</v>
      </c>
      <c r="C106" s="17">
        <f aca="true" t="shared" si="1" ref="C106:I107">100*$I49/C49</f>
        <v>50</v>
      </c>
      <c r="D106" s="20">
        <f t="shared" si="1"/>
        <v>100</v>
      </c>
      <c r="E106" s="19">
        <f t="shared" si="1"/>
        <v>25</v>
      </c>
      <c r="F106" s="19">
        <f t="shared" si="1"/>
        <v>25</v>
      </c>
      <c r="G106" s="24">
        <f t="shared" si="1"/>
        <v>50</v>
      </c>
      <c r="H106" s="19">
        <f t="shared" si="1"/>
        <v>50</v>
      </c>
      <c r="I106" s="21">
        <f t="shared" si="1"/>
        <v>100</v>
      </c>
    </row>
    <row r="107" spans="1:9" ht="12.75">
      <c r="A107" s="1" t="s">
        <v>15</v>
      </c>
      <c r="B107" s="11">
        <v>0.2</v>
      </c>
      <c r="C107" s="17">
        <f t="shared" si="1"/>
        <v>25</v>
      </c>
      <c r="D107" s="24">
        <f t="shared" si="1"/>
        <v>50</v>
      </c>
      <c r="E107" s="19">
        <f t="shared" si="1"/>
        <v>20</v>
      </c>
      <c r="F107" s="19">
        <f t="shared" si="1"/>
        <v>33.333333333333336</v>
      </c>
      <c r="G107" s="18">
        <f t="shared" si="1"/>
        <v>12.5</v>
      </c>
      <c r="H107" s="20">
        <f t="shared" si="1"/>
        <v>100</v>
      </c>
      <c r="I107" s="21">
        <f t="shared" si="1"/>
        <v>100</v>
      </c>
    </row>
    <row r="108" spans="2:9" ht="12.75">
      <c r="B108" s="25">
        <f>SUM(B102:B107)</f>
        <v>1</v>
      </c>
      <c r="C108" s="8"/>
      <c r="D108" s="26"/>
      <c r="F108" s="9"/>
      <c r="G108" s="26"/>
      <c r="H108" s="9"/>
      <c r="I108" s="9"/>
    </row>
    <row r="109" spans="2:9" ht="12.75">
      <c r="B109" s="25"/>
      <c r="C109" s="8"/>
      <c r="D109" s="26"/>
      <c r="E109" s="27" t="s">
        <v>18</v>
      </c>
      <c r="F109" s="9"/>
      <c r="G109" s="26"/>
      <c r="H109" s="9"/>
      <c r="I109" s="9"/>
    </row>
    <row r="110" spans="1:9" ht="12.75">
      <c r="A110" s="27" t="s">
        <v>16</v>
      </c>
      <c r="B110" s="28">
        <v>0.7</v>
      </c>
      <c r="C110" s="29">
        <f aca="true" t="shared" si="2" ref="C110:I110">SUMPRODUCT($B102:$B107,C102:C107)</f>
        <v>31.922953751000943</v>
      </c>
      <c r="D110" s="30">
        <f t="shared" si="2"/>
        <v>56.45025571749764</v>
      </c>
      <c r="E110" s="31">
        <f t="shared" si="2"/>
        <v>25.153754442418123</v>
      </c>
      <c r="F110" s="31">
        <f t="shared" si="2"/>
        <v>34.33226759424397</v>
      </c>
      <c r="G110" s="30">
        <f t="shared" si="2"/>
        <v>58.58716136631331</v>
      </c>
      <c r="H110" s="31">
        <f t="shared" si="2"/>
        <v>35.15630313649979</v>
      </c>
      <c r="I110" s="32">
        <f t="shared" si="2"/>
        <v>100</v>
      </c>
    </row>
    <row r="111" spans="1:9" ht="12.75">
      <c r="A111" s="33" t="s">
        <v>17</v>
      </c>
      <c r="B111" s="28">
        <f>1-B110</f>
        <v>0.30000000000000004</v>
      </c>
      <c r="C111" s="29">
        <f aca="true" t="shared" si="3" ref="C111:I111">MIN(C102:C107)</f>
        <v>18.582081928695477</v>
      </c>
      <c r="D111" s="34">
        <f t="shared" si="3"/>
        <v>22.236371852277863</v>
      </c>
      <c r="E111" s="31">
        <f t="shared" si="3"/>
        <v>16.845438757789353</v>
      </c>
      <c r="F111" s="31">
        <f t="shared" si="3"/>
        <v>15.302891000102155</v>
      </c>
      <c r="G111" s="34">
        <f t="shared" si="3"/>
        <v>12.5</v>
      </c>
      <c r="H111" s="31">
        <f t="shared" si="3"/>
        <v>2.819491265706405</v>
      </c>
      <c r="I111" s="32">
        <f t="shared" si="3"/>
        <v>99.99999999999999</v>
      </c>
    </row>
    <row r="112" spans="1:9" ht="12.75">
      <c r="A112" s="35" t="s">
        <v>19</v>
      </c>
      <c r="B112" s="28"/>
      <c r="C112" s="29">
        <f aca="true" t="shared" si="4" ref="C112:I112">$B110*C110+$B111*C111</f>
        <v>27.920692204309304</v>
      </c>
      <c r="D112" s="36">
        <f t="shared" si="4"/>
        <v>46.186090557931706</v>
      </c>
      <c r="E112" s="31">
        <f t="shared" si="4"/>
        <v>22.66125973702949</v>
      </c>
      <c r="F112" s="31">
        <f t="shared" si="4"/>
        <v>28.62345461600143</v>
      </c>
      <c r="G112" s="36">
        <f t="shared" si="4"/>
        <v>44.761012956419314</v>
      </c>
      <c r="H112" s="31">
        <f t="shared" si="4"/>
        <v>25.455259575261774</v>
      </c>
      <c r="I112" s="32">
        <f t="shared" si="4"/>
        <v>100</v>
      </c>
    </row>
  </sheetData>
  <printOptions/>
  <pageMargins left="0.75" right="0.75" top="1" bottom="0.55" header="0.5" footer="0.24"/>
  <pageSetup horizontalDpi="360" verticalDpi="360" orientation="portrait" paperSize="9" r:id="rId2"/>
  <headerFooter alignWithMargins="0">
    <oddHeader>&amp;C&amp;"Arial,Grassetto Corsivo"&amp;16 Indice Multicriteri (G)  per Valutare gli investimenti</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roberto</cp:lastModifiedBy>
  <cp:lastPrinted>2011-09-13T14:34:25Z</cp:lastPrinted>
  <dcterms:created xsi:type="dcterms:W3CDTF">2011-06-27T12:58:26Z</dcterms:created>
  <dcterms:modified xsi:type="dcterms:W3CDTF">2011-11-07T11:54:19Z</dcterms:modified>
  <cp:category/>
  <cp:version/>
  <cp:contentType/>
  <cp:contentStatus/>
</cp:coreProperties>
</file>