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---------- DISCO ESTERNO  -------\PROBLEMI MATEMATICAMENTE\PONTE SOSPESO\MATEMATICAMENTE\"/>
    </mc:Choice>
  </mc:AlternateContent>
  <xr:revisionPtr revIDLastSave="0" documentId="8_{56D24997-EBBA-446B-838C-F3A2B226116F}" xr6:coauthVersionLast="31" xr6:coauthVersionMax="31" xr10:uidLastSave="{00000000-0000-0000-0000-000000000000}"/>
  <bookViews>
    <workbookView xWindow="285" yWindow="345" windowWidth="22695" windowHeight="8940" xr2:uid="{00000000-000D-0000-FFFF-FFFF00000000}"/>
  </bookViews>
  <sheets>
    <sheet name="cover" sheetId="5" r:id="rId1"/>
    <sheet name="Problema ponte sospeso" sheetId="1" r:id="rId2"/>
    <sheet name="Parabola funicolare" sheetId="2" r:id="rId3"/>
    <sheet name="Tensione e sue componenti" sheetId="3" r:id="rId4"/>
  </sheets>
  <calcPr calcId="179017"/>
</workbook>
</file>

<file path=xl/calcChain.xml><?xml version="1.0" encoding="utf-8"?>
<calcChain xmlns="http://schemas.openxmlformats.org/spreadsheetml/2006/main">
  <c r="C8" i="1" l="1"/>
  <c r="C13" i="1" s="1"/>
  <c r="J28" i="1"/>
  <c r="C12" i="1"/>
  <c r="C19" i="1" l="1"/>
  <c r="C17" i="1"/>
  <c r="C18" i="1" s="1"/>
  <c r="K28" i="1"/>
  <c r="O28" i="1"/>
  <c r="C16" i="1"/>
  <c r="C14" i="1"/>
  <c r="N28" i="1"/>
  <c r="C15" i="1"/>
  <c r="J29" i="1"/>
  <c r="J30" i="1" l="1"/>
  <c r="K30" i="1" s="1"/>
  <c r="K29" i="1"/>
  <c r="N29" i="1"/>
  <c r="P29" i="1"/>
  <c r="P31" i="1"/>
  <c r="P33" i="1"/>
  <c r="P35" i="1"/>
  <c r="P37" i="1"/>
  <c r="P28" i="1"/>
  <c r="P30" i="1"/>
  <c r="P32" i="1"/>
  <c r="P34" i="1"/>
  <c r="P36" i="1"/>
  <c r="P38" i="1"/>
  <c r="L29" i="1"/>
  <c r="O30" i="1"/>
  <c r="N30" i="1"/>
  <c r="L30" i="1"/>
  <c r="L28" i="1"/>
  <c r="O29" i="1"/>
  <c r="J31" i="1"/>
  <c r="K31" i="1" s="1"/>
  <c r="N31" i="1" l="1"/>
  <c r="O31" i="1"/>
  <c r="L31" i="1"/>
  <c r="M31" i="1" s="1"/>
  <c r="M29" i="1"/>
  <c r="J32" i="1"/>
  <c r="K32" i="1" s="1"/>
  <c r="M28" i="1"/>
  <c r="M30" i="1"/>
  <c r="O32" i="1" l="1"/>
  <c r="N32" i="1"/>
  <c r="L32" i="1"/>
  <c r="J33" i="1"/>
  <c r="K33" i="1" s="1"/>
  <c r="O33" i="1" l="1"/>
  <c r="N33" i="1"/>
  <c r="L33" i="1"/>
  <c r="M32" i="1"/>
  <c r="J34" i="1"/>
  <c r="K34" i="1" s="1"/>
  <c r="N34" i="1" l="1"/>
  <c r="L34" i="1"/>
  <c r="O34" i="1"/>
  <c r="M33" i="1"/>
  <c r="J35" i="1"/>
  <c r="K35" i="1" s="1"/>
  <c r="N35" i="1" l="1"/>
  <c r="O35" i="1"/>
  <c r="L35" i="1"/>
  <c r="M34" i="1"/>
  <c r="J36" i="1"/>
  <c r="K36" i="1" s="1"/>
  <c r="O36" i="1" l="1"/>
  <c r="N36" i="1"/>
  <c r="L36" i="1"/>
  <c r="M35" i="1"/>
  <c r="J37" i="1"/>
  <c r="K37" i="1" s="1"/>
  <c r="O37" i="1" l="1"/>
  <c r="N37" i="1"/>
  <c r="L37" i="1"/>
  <c r="J38" i="1"/>
  <c r="K38" i="1" s="1"/>
  <c r="M36" i="1"/>
  <c r="N38" i="1" l="1"/>
  <c r="L38" i="1"/>
  <c r="O38" i="1"/>
  <c r="M37" i="1"/>
  <c r="M38" i="1" l="1"/>
</calcChain>
</file>

<file path=xl/sharedStrings.xml><?xml version="1.0" encoding="utf-8"?>
<sst xmlns="http://schemas.openxmlformats.org/spreadsheetml/2006/main" count="59" uniqueCount="46">
  <si>
    <t>L</t>
  </si>
  <si>
    <t>m</t>
  </si>
  <si>
    <t>kN/m</t>
  </si>
  <si>
    <t>kN</t>
  </si>
  <si>
    <t>step x</t>
  </si>
  <si>
    <t>dy/dx</t>
  </si>
  <si>
    <t>densità di carico</t>
  </si>
  <si>
    <t>a</t>
  </si>
  <si>
    <t xml:space="preserve">a/L </t>
  </si>
  <si>
    <t>w</t>
  </si>
  <si>
    <t>C</t>
  </si>
  <si>
    <t>Risultati</t>
  </si>
  <si>
    <t>Dati</t>
  </si>
  <si>
    <t>Cf</t>
  </si>
  <si>
    <t>carico su una fune</t>
  </si>
  <si>
    <t>Tensione massima</t>
  </si>
  <si>
    <r>
      <t>T</t>
    </r>
    <r>
      <rPr>
        <vertAlign val="subscript"/>
        <sz val="11"/>
        <color theme="1"/>
        <rFont val="Calibri"/>
        <family val="2"/>
      </rPr>
      <t xml:space="preserve">A </t>
    </r>
    <r>
      <rPr>
        <sz val="11"/>
        <color theme="1"/>
        <rFont val="Calibri"/>
        <family val="2"/>
      </rPr>
      <t>= T</t>
    </r>
    <r>
      <rPr>
        <vertAlign val="subscript"/>
        <sz val="11"/>
        <color theme="1"/>
        <rFont val="Calibri"/>
        <family val="2"/>
      </rPr>
      <t>B</t>
    </r>
  </si>
  <si>
    <r>
      <t>V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theme="1"/>
        <rFont val="Calibri"/>
        <family val="2"/>
      </rPr>
      <t>B</t>
    </r>
  </si>
  <si>
    <t>forza di compressione dei pilastri</t>
  </si>
  <si>
    <t>H</t>
  </si>
  <si>
    <t>componente orizzontale di T = tensione al vertice parabola</t>
  </si>
  <si>
    <r>
      <rPr>
        <b/>
        <sz val="11"/>
        <color theme="1"/>
        <rFont val="Calibri"/>
        <family val="2"/>
      </rPr>
      <t xml:space="preserve">θ </t>
    </r>
    <r>
      <rPr>
        <b/>
        <sz val="11"/>
        <color theme="1"/>
        <rFont val="Calibri"/>
        <family val="2"/>
        <scheme val="minor"/>
      </rPr>
      <t>(gradi)</t>
    </r>
  </si>
  <si>
    <r>
      <t>T(x)</t>
    </r>
    <r>
      <rPr>
        <sz val="11"/>
        <color theme="1"/>
        <rFont val="Calibri"/>
        <family val="2"/>
        <scheme val="minor"/>
      </rPr>
      <t xml:space="preserve"> </t>
    </r>
  </si>
  <si>
    <t>V (x)</t>
  </si>
  <si>
    <t>H (x)</t>
  </si>
  <si>
    <t xml:space="preserve">x </t>
  </si>
  <si>
    <t xml:space="preserve">y </t>
  </si>
  <si>
    <t>affondamento</t>
  </si>
  <si>
    <t>luce (lunghezza parte sospesa)</t>
  </si>
  <si>
    <t xml:space="preserve">                    L</t>
  </si>
  <si>
    <t>a = affondamento</t>
  </si>
  <si>
    <t>L = luce</t>
  </si>
  <si>
    <t>PROBLEMA PONTE SOSPESO</t>
  </si>
  <si>
    <t>rapporto affondamento/luce</t>
  </si>
  <si>
    <t>Lc</t>
  </si>
  <si>
    <t>lunghezza del cavo tra i due pilastri</t>
  </si>
  <si>
    <r>
      <t>k =8a/L</t>
    </r>
    <r>
      <rPr>
        <vertAlign val="superscript"/>
        <sz val="11"/>
        <color theme="1"/>
        <rFont val="Calibri"/>
        <family val="2"/>
      </rPr>
      <t>2</t>
    </r>
  </si>
  <si>
    <t xml:space="preserve">parametro </t>
  </si>
  <si>
    <t>formula semplificata</t>
  </si>
  <si>
    <t>formula esatta</t>
  </si>
  <si>
    <r>
      <t>m</t>
    </r>
    <r>
      <rPr>
        <vertAlign val="superscript"/>
        <sz val="11"/>
        <color theme="1"/>
        <rFont val="Calibri"/>
        <family val="2"/>
        <scheme val="minor"/>
      </rPr>
      <t>-1</t>
    </r>
  </si>
  <si>
    <t>k sta per kilo=1000</t>
  </si>
  <si>
    <t>N sta per Newton, unità di forza</t>
  </si>
  <si>
    <t>Note</t>
  </si>
  <si>
    <t>carico totale( due funi)</t>
  </si>
  <si>
    <t>Autore: Hume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</si>
</sst>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right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4" fillId="0" borderId="0" xfId="0" applyFont="1"/>
    <xf numFmtId="1" fontId="5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Parabola funicolare </a:t>
            </a:r>
            <a:r>
              <a:rPr lang="en-US" sz="1400"/>
              <a:t>(in scala) </a:t>
            </a:r>
          </a:p>
          <a:p>
            <a:pPr>
              <a:defRPr/>
            </a:pPr>
            <a:r>
              <a:rPr lang="en-US"/>
              <a:t>y =</a:t>
            </a:r>
            <a:r>
              <a:rPr lang="en-US" baseline="0"/>
              <a:t> 4a(x/L)</a:t>
            </a:r>
            <a:r>
              <a:rPr lang="en-US" baseline="30000"/>
              <a:t>2</a:t>
            </a:r>
          </a:p>
        </c:rich>
      </c:tx>
      <c:layout>
        <c:manualLayout>
          <c:xMode val="edge"/>
          <c:yMode val="edge"/>
          <c:x val="0.39954862247219264"/>
          <c:y val="0.4991521712277234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824224441235467E-2"/>
          <c:y val="0.69548662465064637"/>
          <c:w val="0.93874142013140061"/>
          <c:h val="0.207629864446480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'Problema ponte sospeso'!$K$27</c:f>
              <c:strCache>
                <c:ptCount val="1"/>
                <c:pt idx="0">
                  <c:v>y </c:v>
                </c:pt>
              </c:strCache>
            </c:strRef>
          </c:tx>
          <c:marker>
            <c:symbol val="none"/>
          </c:marker>
          <c:xVal>
            <c:numRef>
              <c:f>'Problema ponte sospeso'!$J$28:$J$38</c:f>
              <c:numCache>
                <c:formatCode>0.0</c:formatCode>
                <c:ptCount val="11"/>
                <c:pt idx="0" formatCode="General">
                  <c:v>-250</c:v>
                </c:pt>
                <c:pt idx="1">
                  <c:v>-200</c:v>
                </c:pt>
                <c:pt idx="2">
                  <c:v>-150</c:v>
                </c:pt>
                <c:pt idx="3">
                  <c:v>-100</c:v>
                </c:pt>
                <c:pt idx="4">
                  <c:v>-50</c:v>
                </c:pt>
                <c:pt idx="5">
                  <c:v>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</c:numCache>
            </c:numRef>
          </c:xVal>
          <c:yVal>
            <c:numRef>
              <c:f>'Problema ponte sospeso'!$K$28:$K$38</c:f>
              <c:numCache>
                <c:formatCode>0.0</c:formatCode>
                <c:ptCount val="11"/>
                <c:pt idx="0">
                  <c:v>60</c:v>
                </c:pt>
                <c:pt idx="1">
                  <c:v>38.400000000000006</c:v>
                </c:pt>
                <c:pt idx="2">
                  <c:v>21.599999999999998</c:v>
                </c:pt>
                <c:pt idx="3">
                  <c:v>9.6000000000000014</c:v>
                </c:pt>
                <c:pt idx="4">
                  <c:v>2.4000000000000004</c:v>
                </c:pt>
                <c:pt idx="5">
                  <c:v>0</c:v>
                </c:pt>
                <c:pt idx="6">
                  <c:v>2.4000000000000004</c:v>
                </c:pt>
                <c:pt idx="7">
                  <c:v>9.6000000000000014</c:v>
                </c:pt>
                <c:pt idx="8">
                  <c:v>21.599999999999998</c:v>
                </c:pt>
                <c:pt idx="9">
                  <c:v>38.400000000000006</c:v>
                </c:pt>
                <c:pt idx="10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DE-4013-BB25-51B92927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49856"/>
        <c:axId val="170488192"/>
      </c:scatterChart>
      <c:valAx>
        <c:axId val="170649856"/>
        <c:scaling>
          <c:orientation val="minMax"/>
          <c:max val="250"/>
          <c:min val="-2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x (m)</a:t>
                </a:r>
              </a:p>
            </c:rich>
          </c:tx>
          <c:layout>
            <c:manualLayout>
              <c:xMode val="edge"/>
              <c:yMode val="edge"/>
              <c:x val="0.48520455441390792"/>
              <c:y val="0.945170381546067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0488192"/>
        <c:crosses val="autoZero"/>
        <c:crossBetween val="midCat"/>
        <c:majorUnit val="50"/>
      </c:valAx>
      <c:valAx>
        <c:axId val="17048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y (m)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0649856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Tensione T e sue componenti</a:t>
            </a:r>
          </a:p>
        </c:rich>
      </c:tx>
      <c:layout>
        <c:manualLayout>
          <c:xMode val="edge"/>
          <c:yMode val="edge"/>
          <c:x val="5.5154442415266264E-2"/>
          <c:y val="0.23481950528018644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'Problema ponte sospeso'!$N$27</c:f>
              <c:strCache>
                <c:ptCount val="1"/>
                <c:pt idx="0">
                  <c:v>T(x) </c:v>
                </c:pt>
              </c:strCache>
            </c:strRef>
          </c:tx>
          <c:marker>
            <c:symbol val="none"/>
          </c:marker>
          <c:xVal>
            <c:numRef>
              <c:f>'Problema ponte sospeso'!$J$28:$J$38</c:f>
              <c:numCache>
                <c:formatCode>0.0</c:formatCode>
                <c:ptCount val="11"/>
                <c:pt idx="0" formatCode="General">
                  <c:v>-250</c:v>
                </c:pt>
                <c:pt idx="1">
                  <c:v>-200</c:v>
                </c:pt>
                <c:pt idx="2">
                  <c:v>-150</c:v>
                </c:pt>
                <c:pt idx="3">
                  <c:v>-100</c:v>
                </c:pt>
                <c:pt idx="4">
                  <c:v>-50</c:v>
                </c:pt>
                <c:pt idx="5">
                  <c:v>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</c:numCache>
            </c:numRef>
          </c:xVal>
          <c:yVal>
            <c:numRef>
              <c:f>'Problema ponte sospeso'!$N$28:$N$38</c:f>
              <c:numCache>
                <c:formatCode>0</c:formatCode>
                <c:ptCount val="11"/>
                <c:pt idx="0">
                  <c:v>54883.972469453947</c:v>
                </c:pt>
                <c:pt idx="1">
                  <c:v>53001.772932872518</c:v>
                </c:pt>
                <c:pt idx="2">
                  <c:v>51490.294561478069</c:v>
                </c:pt>
                <c:pt idx="3">
                  <c:v>50382.913115735755</c:v>
                </c:pt>
                <c:pt idx="4">
                  <c:v>49706.643761450818</c:v>
                </c:pt>
                <c:pt idx="5">
                  <c:v>49479.166666666672</c:v>
                </c:pt>
                <c:pt idx="6">
                  <c:v>49706.643761450818</c:v>
                </c:pt>
                <c:pt idx="7">
                  <c:v>50382.913115735755</c:v>
                </c:pt>
                <c:pt idx="8">
                  <c:v>51490.294561478069</c:v>
                </c:pt>
                <c:pt idx="9">
                  <c:v>53001.772932872518</c:v>
                </c:pt>
                <c:pt idx="10">
                  <c:v>54883.972469453947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99-4D55-867C-46D611D03D5E}"/>
            </c:ext>
          </c:extLst>
        </c:ser>
        <c:ser>
          <c:idx val="1"/>
          <c:order val="1"/>
          <c:tx>
            <c:strRef>
              <c:f>'Problema ponte sospeso'!$O$27</c:f>
              <c:strCache>
                <c:ptCount val="1"/>
                <c:pt idx="0">
                  <c:v>V (x)</c:v>
                </c:pt>
              </c:strCache>
            </c:strRef>
          </c:tx>
          <c:marker>
            <c:symbol val="none"/>
          </c:marker>
          <c:xVal>
            <c:numRef>
              <c:f>'Problema ponte sospeso'!$J$28:$J$38</c:f>
              <c:numCache>
                <c:formatCode>0.0</c:formatCode>
                <c:ptCount val="11"/>
                <c:pt idx="0" formatCode="General">
                  <c:v>-250</c:v>
                </c:pt>
                <c:pt idx="1">
                  <c:v>-200</c:v>
                </c:pt>
                <c:pt idx="2">
                  <c:v>-150</c:v>
                </c:pt>
                <c:pt idx="3">
                  <c:v>-100</c:v>
                </c:pt>
                <c:pt idx="4">
                  <c:v>-50</c:v>
                </c:pt>
                <c:pt idx="5">
                  <c:v>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</c:numCache>
            </c:numRef>
          </c:xVal>
          <c:yVal>
            <c:numRef>
              <c:f>'Problema ponte sospeso'!$O$28:$O$38</c:f>
              <c:numCache>
                <c:formatCode>General</c:formatCode>
                <c:ptCount val="11"/>
                <c:pt idx="0">
                  <c:v>-23750</c:v>
                </c:pt>
                <c:pt idx="1">
                  <c:v>-19000</c:v>
                </c:pt>
                <c:pt idx="2">
                  <c:v>-14250</c:v>
                </c:pt>
                <c:pt idx="3">
                  <c:v>-9500</c:v>
                </c:pt>
                <c:pt idx="4">
                  <c:v>-4750</c:v>
                </c:pt>
                <c:pt idx="5">
                  <c:v>0</c:v>
                </c:pt>
                <c:pt idx="6">
                  <c:v>4750</c:v>
                </c:pt>
                <c:pt idx="7">
                  <c:v>9500</c:v>
                </c:pt>
                <c:pt idx="8">
                  <c:v>14250</c:v>
                </c:pt>
                <c:pt idx="9">
                  <c:v>19000</c:v>
                </c:pt>
                <c:pt idx="10">
                  <c:v>23750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99-4D55-867C-46D611D03D5E}"/>
            </c:ext>
          </c:extLst>
        </c:ser>
        <c:ser>
          <c:idx val="2"/>
          <c:order val="2"/>
          <c:tx>
            <c:strRef>
              <c:f>'Problema ponte sospeso'!$P$27</c:f>
              <c:strCache>
                <c:ptCount val="1"/>
                <c:pt idx="0">
                  <c:v>H (x)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'Problema ponte sospeso'!$J$28:$J$38</c:f>
              <c:numCache>
                <c:formatCode>0.0</c:formatCode>
                <c:ptCount val="11"/>
                <c:pt idx="0" formatCode="General">
                  <c:v>-250</c:v>
                </c:pt>
                <c:pt idx="1">
                  <c:v>-200</c:v>
                </c:pt>
                <c:pt idx="2">
                  <c:v>-150</c:v>
                </c:pt>
                <c:pt idx="3">
                  <c:v>-100</c:v>
                </c:pt>
                <c:pt idx="4">
                  <c:v>-50</c:v>
                </c:pt>
                <c:pt idx="5">
                  <c:v>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</c:numCache>
            </c:numRef>
          </c:xVal>
          <c:yVal>
            <c:numRef>
              <c:f>'Problema ponte sospeso'!$P$28:$P$38</c:f>
              <c:numCache>
                <c:formatCode>0</c:formatCode>
                <c:ptCount val="11"/>
                <c:pt idx="0">
                  <c:v>49479.166666666664</c:v>
                </c:pt>
                <c:pt idx="1">
                  <c:v>49479.166666666664</c:v>
                </c:pt>
                <c:pt idx="2">
                  <c:v>49479.166666666664</c:v>
                </c:pt>
                <c:pt idx="3">
                  <c:v>49479.166666666664</c:v>
                </c:pt>
                <c:pt idx="4">
                  <c:v>49479.166666666664</c:v>
                </c:pt>
                <c:pt idx="5">
                  <c:v>49479.166666666664</c:v>
                </c:pt>
                <c:pt idx="6">
                  <c:v>49479.166666666664</c:v>
                </c:pt>
                <c:pt idx="7">
                  <c:v>49479.166666666664</c:v>
                </c:pt>
                <c:pt idx="8">
                  <c:v>49479.166666666664</c:v>
                </c:pt>
                <c:pt idx="9">
                  <c:v>49479.166666666664</c:v>
                </c:pt>
                <c:pt idx="10">
                  <c:v>49479.166666666664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99-4D55-867C-46D611D03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411712"/>
        <c:axId val="171430272"/>
      </c:scatterChart>
      <c:valAx>
        <c:axId val="171411712"/>
        <c:scaling>
          <c:orientation val="minMax"/>
          <c:max val="250"/>
          <c:min val="-2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 (m)</a:t>
                </a:r>
              </a:p>
            </c:rich>
          </c:tx>
          <c:layout>
            <c:manualLayout>
              <c:xMode val="edge"/>
              <c:yMode val="edge"/>
              <c:x val="0.7485247173951538"/>
              <c:y val="0.656334366497382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1430272"/>
        <c:crosses val="autoZero"/>
        <c:crossBetween val="midCat"/>
        <c:majorUnit val="50"/>
      </c:valAx>
      <c:valAx>
        <c:axId val="17143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T, V, H ( kN)</a:t>
                </a:r>
              </a:p>
            </c:rich>
          </c:tx>
          <c:layout>
            <c:manualLayout>
              <c:xMode val="edge"/>
              <c:yMode val="edge"/>
              <c:x val="0.3882489775202464"/>
              <c:y val="0.2799832244151716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71411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2</xdr:row>
      <xdr:rowOff>152400</xdr:rowOff>
    </xdr:from>
    <xdr:to>
      <xdr:col>17</xdr:col>
      <xdr:colOff>487680</xdr:colOff>
      <xdr:row>9</xdr:row>
      <xdr:rowOff>60960</xdr:rowOff>
    </xdr:to>
    <xdr:sp macro="" textlink="">
      <xdr:nvSpPr>
        <xdr:cNvPr id="270" name="Arco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 rot="10800000">
          <a:off x="3787140" y="883920"/>
          <a:ext cx="3406140" cy="1203960"/>
        </a:xfrm>
        <a:prstGeom prst="arc">
          <a:avLst>
            <a:gd name="adj1" fmla="val 10888141"/>
            <a:gd name="adj2" fmla="val 21475867"/>
          </a:avLst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14</xdr:col>
      <xdr:colOff>7620</xdr:colOff>
      <xdr:row>9</xdr:row>
      <xdr:rowOff>22860</xdr:rowOff>
    </xdr:from>
    <xdr:to>
      <xdr:col>14</xdr:col>
      <xdr:colOff>7620</xdr:colOff>
      <xdr:row>10</xdr:row>
      <xdr:rowOff>60960</xdr:rowOff>
    </xdr:to>
    <xdr:cxnSp macro="">
      <xdr:nvCxnSpPr>
        <xdr:cNvPr id="271" name="Connettore 1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CxnSpPr/>
      </xdr:nvCxnSpPr>
      <xdr:spPr>
        <a:xfrm>
          <a:off x="4884420" y="2049780"/>
          <a:ext cx="0" cy="2209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198120</xdr:colOff>
      <xdr:row>7</xdr:row>
      <xdr:rowOff>167640</xdr:rowOff>
    </xdr:from>
    <xdr:to>
      <xdr:col>17</xdr:col>
      <xdr:colOff>198120</xdr:colOff>
      <xdr:row>10</xdr:row>
      <xdr:rowOff>53340</xdr:rowOff>
    </xdr:to>
    <xdr:cxnSp macro="">
      <xdr:nvCxnSpPr>
        <xdr:cNvPr id="272" name="Connettore 1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CxnSpPr/>
      </xdr:nvCxnSpPr>
      <xdr:spPr>
        <a:xfrm>
          <a:off x="6903720" y="1828800"/>
          <a:ext cx="0" cy="4343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434340</xdr:colOff>
      <xdr:row>8</xdr:row>
      <xdr:rowOff>121920</xdr:rowOff>
    </xdr:from>
    <xdr:to>
      <xdr:col>16</xdr:col>
      <xdr:colOff>441960</xdr:colOff>
      <xdr:row>10</xdr:row>
      <xdr:rowOff>45720</xdr:rowOff>
    </xdr:to>
    <xdr:cxnSp macro="">
      <xdr:nvCxnSpPr>
        <xdr:cNvPr id="273" name="Connettore 1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CxnSpPr/>
      </xdr:nvCxnSpPr>
      <xdr:spPr>
        <a:xfrm>
          <a:off x="6530340" y="1965960"/>
          <a:ext cx="7620" cy="289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464820</xdr:colOff>
      <xdr:row>9</xdr:row>
      <xdr:rowOff>22860</xdr:rowOff>
    </xdr:from>
    <xdr:to>
      <xdr:col>15</xdr:col>
      <xdr:colOff>464820</xdr:colOff>
      <xdr:row>10</xdr:row>
      <xdr:rowOff>53340</xdr:rowOff>
    </xdr:to>
    <xdr:cxnSp macro="">
      <xdr:nvCxnSpPr>
        <xdr:cNvPr id="274" name="Connettore 1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CxnSpPr/>
      </xdr:nvCxnSpPr>
      <xdr:spPr>
        <a:xfrm>
          <a:off x="5951220" y="2049780"/>
          <a:ext cx="0" cy="2133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137160</xdr:colOff>
      <xdr:row>8</xdr:row>
      <xdr:rowOff>106680</xdr:rowOff>
    </xdr:from>
    <xdr:to>
      <xdr:col>13</xdr:col>
      <xdr:colOff>137160</xdr:colOff>
      <xdr:row>10</xdr:row>
      <xdr:rowOff>76200</xdr:rowOff>
    </xdr:to>
    <xdr:cxnSp macro="">
      <xdr:nvCxnSpPr>
        <xdr:cNvPr id="275" name="Connettore 1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CxnSpPr/>
      </xdr:nvCxnSpPr>
      <xdr:spPr>
        <a:xfrm>
          <a:off x="4404360" y="1950720"/>
          <a:ext cx="0" cy="3352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7</xdr:row>
      <xdr:rowOff>114300</xdr:rowOff>
    </xdr:from>
    <xdr:to>
      <xdr:col>12</xdr:col>
      <xdr:colOff>388620</xdr:colOff>
      <xdr:row>10</xdr:row>
      <xdr:rowOff>53340</xdr:rowOff>
    </xdr:to>
    <xdr:cxnSp macro="">
      <xdr:nvCxnSpPr>
        <xdr:cNvPr id="276" name="Connettore 1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CxnSpPr/>
      </xdr:nvCxnSpPr>
      <xdr:spPr>
        <a:xfrm>
          <a:off x="4038600" y="1775460"/>
          <a:ext cx="7620" cy="4876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9</xdr:row>
      <xdr:rowOff>53340</xdr:rowOff>
    </xdr:from>
    <xdr:to>
      <xdr:col>15</xdr:col>
      <xdr:colOff>7620</xdr:colOff>
      <xdr:row>10</xdr:row>
      <xdr:rowOff>60960</xdr:rowOff>
    </xdr:to>
    <xdr:cxnSp macro="">
      <xdr:nvCxnSpPr>
        <xdr:cNvPr id="277" name="Connettore 1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CxnSpPr/>
      </xdr:nvCxnSpPr>
      <xdr:spPr>
        <a:xfrm>
          <a:off x="5494020" y="2080260"/>
          <a:ext cx="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560348</xdr:colOff>
      <xdr:row>6</xdr:row>
      <xdr:rowOff>95653</xdr:rowOff>
    </xdr:from>
    <xdr:to>
      <xdr:col>12</xdr:col>
      <xdr:colOff>226152</xdr:colOff>
      <xdr:row>9</xdr:row>
      <xdr:rowOff>155469</xdr:rowOff>
    </xdr:to>
    <xdr:sp macro="" textlink="">
      <xdr:nvSpPr>
        <xdr:cNvPr id="278" name="Arco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 rot="8137519">
          <a:off x="6945908" y="1284373"/>
          <a:ext cx="1525084" cy="608456"/>
        </a:xfrm>
        <a:prstGeom prst="arc">
          <a:avLst>
            <a:gd name="adj1" fmla="val 11646449"/>
            <a:gd name="adj2" fmla="val 21475867"/>
          </a:avLst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412125</xdr:colOff>
      <xdr:row>7</xdr:row>
      <xdr:rowOff>33504</xdr:rowOff>
    </xdr:from>
    <xdr:to>
      <xdr:col>19</xdr:col>
      <xdr:colOff>534568</xdr:colOff>
      <xdr:row>9</xdr:row>
      <xdr:rowOff>78095</xdr:rowOff>
    </xdr:to>
    <xdr:sp macro="" textlink="">
      <xdr:nvSpPr>
        <xdr:cNvPr id="279" name="Arco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 rot="13405297">
          <a:off x="7117725" y="1694664"/>
          <a:ext cx="1341643" cy="410351"/>
        </a:xfrm>
        <a:prstGeom prst="arc">
          <a:avLst>
            <a:gd name="adj1" fmla="val 10888141"/>
            <a:gd name="adj2" fmla="val 21387917"/>
          </a:avLst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434340</xdr:colOff>
      <xdr:row>13</xdr:row>
      <xdr:rowOff>68580</xdr:rowOff>
    </xdr:from>
    <xdr:to>
      <xdr:col>17</xdr:col>
      <xdr:colOff>434340</xdr:colOff>
      <xdr:row>16</xdr:row>
      <xdr:rowOff>7620</xdr:rowOff>
    </xdr:to>
    <xdr:cxnSp macro="">
      <xdr:nvCxnSpPr>
        <xdr:cNvPr id="280" name="Connettore 1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CxnSpPr/>
      </xdr:nvCxnSpPr>
      <xdr:spPr>
        <a:xfrm>
          <a:off x="7139940" y="2857500"/>
          <a:ext cx="0" cy="4876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182880</xdr:colOff>
      <xdr:row>13</xdr:row>
      <xdr:rowOff>53340</xdr:rowOff>
    </xdr:from>
    <xdr:to>
      <xdr:col>12</xdr:col>
      <xdr:colOff>182880</xdr:colOff>
      <xdr:row>15</xdr:row>
      <xdr:rowOff>175260</xdr:rowOff>
    </xdr:to>
    <xdr:cxnSp macro="">
      <xdr:nvCxnSpPr>
        <xdr:cNvPr id="281" name="Connettore 1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CxnSpPr/>
      </xdr:nvCxnSpPr>
      <xdr:spPr>
        <a:xfrm>
          <a:off x="3840480" y="2842260"/>
          <a:ext cx="0" cy="4876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579120</xdr:colOff>
      <xdr:row>10</xdr:row>
      <xdr:rowOff>22256</xdr:rowOff>
    </xdr:from>
    <xdr:to>
      <xdr:col>20</xdr:col>
      <xdr:colOff>38100</xdr:colOff>
      <xdr:row>19</xdr:row>
      <xdr:rowOff>91440</xdr:rowOff>
    </xdr:to>
    <xdr:sp macro="" textlink="">
      <xdr:nvSpPr>
        <xdr:cNvPr id="282" name="Figura a mano libera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2407920" y="2232056"/>
          <a:ext cx="6164580" cy="1745584"/>
        </a:xfrm>
        <a:custGeom>
          <a:avLst/>
          <a:gdLst>
            <a:gd name="connsiteX0" fmla="*/ 0 w 6324600"/>
            <a:gd name="connsiteY0" fmla="*/ 38704 h 1715104"/>
            <a:gd name="connsiteX1" fmla="*/ 91440 w 6324600"/>
            <a:gd name="connsiteY1" fmla="*/ 53944 h 1715104"/>
            <a:gd name="connsiteX2" fmla="*/ 160020 w 6324600"/>
            <a:gd name="connsiteY2" fmla="*/ 76804 h 1715104"/>
            <a:gd name="connsiteX3" fmla="*/ 274320 w 6324600"/>
            <a:gd name="connsiteY3" fmla="*/ 114904 h 1715104"/>
            <a:gd name="connsiteX4" fmla="*/ 411480 w 6324600"/>
            <a:gd name="connsiteY4" fmla="*/ 130144 h 1715104"/>
            <a:gd name="connsiteX5" fmla="*/ 487680 w 6324600"/>
            <a:gd name="connsiteY5" fmla="*/ 145384 h 1715104"/>
            <a:gd name="connsiteX6" fmla="*/ 510540 w 6324600"/>
            <a:gd name="connsiteY6" fmla="*/ 153004 h 1715104"/>
            <a:gd name="connsiteX7" fmla="*/ 518160 w 6324600"/>
            <a:gd name="connsiteY7" fmla="*/ 175864 h 1715104"/>
            <a:gd name="connsiteX8" fmla="*/ 571500 w 6324600"/>
            <a:gd name="connsiteY8" fmla="*/ 198724 h 1715104"/>
            <a:gd name="connsiteX9" fmla="*/ 640080 w 6324600"/>
            <a:gd name="connsiteY9" fmla="*/ 259684 h 1715104"/>
            <a:gd name="connsiteX10" fmla="*/ 701040 w 6324600"/>
            <a:gd name="connsiteY10" fmla="*/ 267304 h 1715104"/>
            <a:gd name="connsiteX11" fmla="*/ 762000 w 6324600"/>
            <a:gd name="connsiteY11" fmla="*/ 282544 h 1715104"/>
            <a:gd name="connsiteX12" fmla="*/ 807720 w 6324600"/>
            <a:gd name="connsiteY12" fmla="*/ 297784 h 1715104"/>
            <a:gd name="connsiteX13" fmla="*/ 868680 w 6324600"/>
            <a:gd name="connsiteY13" fmla="*/ 343504 h 1715104"/>
            <a:gd name="connsiteX14" fmla="*/ 906780 w 6324600"/>
            <a:gd name="connsiteY14" fmla="*/ 381604 h 1715104"/>
            <a:gd name="connsiteX15" fmla="*/ 929640 w 6324600"/>
            <a:gd name="connsiteY15" fmla="*/ 389224 h 1715104"/>
            <a:gd name="connsiteX16" fmla="*/ 1005840 w 6324600"/>
            <a:gd name="connsiteY16" fmla="*/ 404464 h 1715104"/>
            <a:gd name="connsiteX17" fmla="*/ 1143000 w 6324600"/>
            <a:gd name="connsiteY17" fmla="*/ 419704 h 1715104"/>
            <a:gd name="connsiteX18" fmla="*/ 1196340 w 6324600"/>
            <a:gd name="connsiteY18" fmla="*/ 434944 h 1715104"/>
            <a:gd name="connsiteX19" fmla="*/ 1219200 w 6324600"/>
            <a:gd name="connsiteY19" fmla="*/ 442564 h 1715104"/>
            <a:gd name="connsiteX20" fmla="*/ 1318260 w 6324600"/>
            <a:gd name="connsiteY20" fmla="*/ 465424 h 1715104"/>
            <a:gd name="connsiteX21" fmla="*/ 1341120 w 6324600"/>
            <a:gd name="connsiteY21" fmla="*/ 488284 h 1715104"/>
            <a:gd name="connsiteX22" fmla="*/ 1363980 w 6324600"/>
            <a:gd name="connsiteY22" fmla="*/ 503524 h 1715104"/>
            <a:gd name="connsiteX23" fmla="*/ 1386840 w 6324600"/>
            <a:gd name="connsiteY23" fmla="*/ 549244 h 1715104"/>
            <a:gd name="connsiteX24" fmla="*/ 1394460 w 6324600"/>
            <a:gd name="connsiteY24" fmla="*/ 716884 h 1715104"/>
            <a:gd name="connsiteX25" fmla="*/ 1409700 w 6324600"/>
            <a:gd name="connsiteY25" fmla="*/ 793084 h 1715104"/>
            <a:gd name="connsiteX26" fmla="*/ 1424940 w 6324600"/>
            <a:gd name="connsiteY26" fmla="*/ 915004 h 1715104"/>
            <a:gd name="connsiteX27" fmla="*/ 1432560 w 6324600"/>
            <a:gd name="connsiteY27" fmla="*/ 937864 h 1715104"/>
            <a:gd name="connsiteX28" fmla="*/ 1440180 w 6324600"/>
            <a:gd name="connsiteY28" fmla="*/ 968344 h 1715104"/>
            <a:gd name="connsiteX29" fmla="*/ 1447800 w 6324600"/>
            <a:gd name="connsiteY29" fmla="*/ 1067404 h 1715104"/>
            <a:gd name="connsiteX30" fmla="*/ 1455420 w 6324600"/>
            <a:gd name="connsiteY30" fmla="*/ 1097884 h 1715104"/>
            <a:gd name="connsiteX31" fmla="*/ 1470660 w 6324600"/>
            <a:gd name="connsiteY31" fmla="*/ 1174084 h 1715104"/>
            <a:gd name="connsiteX32" fmla="*/ 1501140 w 6324600"/>
            <a:gd name="connsiteY32" fmla="*/ 1265524 h 1715104"/>
            <a:gd name="connsiteX33" fmla="*/ 1516380 w 6324600"/>
            <a:gd name="connsiteY33" fmla="*/ 1288384 h 1715104"/>
            <a:gd name="connsiteX34" fmla="*/ 1531620 w 6324600"/>
            <a:gd name="connsiteY34" fmla="*/ 1334104 h 1715104"/>
            <a:gd name="connsiteX35" fmla="*/ 1539240 w 6324600"/>
            <a:gd name="connsiteY35" fmla="*/ 1364584 h 1715104"/>
            <a:gd name="connsiteX36" fmla="*/ 1554480 w 6324600"/>
            <a:gd name="connsiteY36" fmla="*/ 1387444 h 1715104"/>
            <a:gd name="connsiteX37" fmla="*/ 1600200 w 6324600"/>
            <a:gd name="connsiteY37" fmla="*/ 1417924 h 1715104"/>
            <a:gd name="connsiteX38" fmla="*/ 1638300 w 6324600"/>
            <a:gd name="connsiteY38" fmla="*/ 1463644 h 1715104"/>
            <a:gd name="connsiteX39" fmla="*/ 1661160 w 6324600"/>
            <a:gd name="connsiteY39" fmla="*/ 1494124 h 1715104"/>
            <a:gd name="connsiteX40" fmla="*/ 1684020 w 6324600"/>
            <a:gd name="connsiteY40" fmla="*/ 1509364 h 1715104"/>
            <a:gd name="connsiteX41" fmla="*/ 1706880 w 6324600"/>
            <a:gd name="connsiteY41" fmla="*/ 1532224 h 1715104"/>
            <a:gd name="connsiteX42" fmla="*/ 1760220 w 6324600"/>
            <a:gd name="connsiteY42" fmla="*/ 1562704 h 1715104"/>
            <a:gd name="connsiteX43" fmla="*/ 1798320 w 6324600"/>
            <a:gd name="connsiteY43" fmla="*/ 1577944 h 1715104"/>
            <a:gd name="connsiteX44" fmla="*/ 1844040 w 6324600"/>
            <a:gd name="connsiteY44" fmla="*/ 1593184 h 1715104"/>
            <a:gd name="connsiteX45" fmla="*/ 1866900 w 6324600"/>
            <a:gd name="connsiteY45" fmla="*/ 1608424 h 1715104"/>
            <a:gd name="connsiteX46" fmla="*/ 1905000 w 6324600"/>
            <a:gd name="connsiteY46" fmla="*/ 1616044 h 1715104"/>
            <a:gd name="connsiteX47" fmla="*/ 1935480 w 6324600"/>
            <a:gd name="connsiteY47" fmla="*/ 1623664 h 1715104"/>
            <a:gd name="connsiteX48" fmla="*/ 2042160 w 6324600"/>
            <a:gd name="connsiteY48" fmla="*/ 1638904 h 1715104"/>
            <a:gd name="connsiteX49" fmla="*/ 2270760 w 6324600"/>
            <a:gd name="connsiteY49" fmla="*/ 1692244 h 1715104"/>
            <a:gd name="connsiteX50" fmla="*/ 2476500 w 6324600"/>
            <a:gd name="connsiteY50" fmla="*/ 1715104 h 1715104"/>
            <a:gd name="connsiteX51" fmla="*/ 3116580 w 6324600"/>
            <a:gd name="connsiteY51" fmla="*/ 1699864 h 1715104"/>
            <a:gd name="connsiteX52" fmla="*/ 3238500 w 6324600"/>
            <a:gd name="connsiteY52" fmla="*/ 1692244 h 1715104"/>
            <a:gd name="connsiteX53" fmla="*/ 3413760 w 6324600"/>
            <a:gd name="connsiteY53" fmla="*/ 1684624 h 1715104"/>
            <a:gd name="connsiteX54" fmla="*/ 3459480 w 6324600"/>
            <a:gd name="connsiteY54" fmla="*/ 1677004 h 1715104"/>
            <a:gd name="connsiteX55" fmla="*/ 3619500 w 6324600"/>
            <a:gd name="connsiteY55" fmla="*/ 1661764 h 1715104"/>
            <a:gd name="connsiteX56" fmla="*/ 3741420 w 6324600"/>
            <a:gd name="connsiteY56" fmla="*/ 1654144 h 1715104"/>
            <a:gd name="connsiteX57" fmla="*/ 3947160 w 6324600"/>
            <a:gd name="connsiteY57" fmla="*/ 1631284 h 1715104"/>
            <a:gd name="connsiteX58" fmla="*/ 4030980 w 6324600"/>
            <a:gd name="connsiteY58" fmla="*/ 1623664 h 1715104"/>
            <a:gd name="connsiteX59" fmla="*/ 4069080 w 6324600"/>
            <a:gd name="connsiteY59" fmla="*/ 1608424 h 1715104"/>
            <a:gd name="connsiteX60" fmla="*/ 4114800 w 6324600"/>
            <a:gd name="connsiteY60" fmla="*/ 1600804 h 1715104"/>
            <a:gd name="connsiteX61" fmla="*/ 4175760 w 6324600"/>
            <a:gd name="connsiteY61" fmla="*/ 1585564 h 1715104"/>
            <a:gd name="connsiteX62" fmla="*/ 4343400 w 6324600"/>
            <a:gd name="connsiteY62" fmla="*/ 1577944 h 1715104"/>
            <a:gd name="connsiteX63" fmla="*/ 4366260 w 6324600"/>
            <a:gd name="connsiteY63" fmla="*/ 1570324 h 1715104"/>
            <a:gd name="connsiteX64" fmla="*/ 4404360 w 6324600"/>
            <a:gd name="connsiteY64" fmla="*/ 1539844 h 1715104"/>
            <a:gd name="connsiteX65" fmla="*/ 4427220 w 6324600"/>
            <a:gd name="connsiteY65" fmla="*/ 1524604 h 1715104"/>
            <a:gd name="connsiteX66" fmla="*/ 4472940 w 6324600"/>
            <a:gd name="connsiteY66" fmla="*/ 1509364 h 1715104"/>
            <a:gd name="connsiteX67" fmla="*/ 4518660 w 6324600"/>
            <a:gd name="connsiteY67" fmla="*/ 1478884 h 1715104"/>
            <a:gd name="connsiteX68" fmla="*/ 4579620 w 6324600"/>
            <a:gd name="connsiteY68" fmla="*/ 1463644 h 1715104"/>
            <a:gd name="connsiteX69" fmla="*/ 4648200 w 6324600"/>
            <a:gd name="connsiteY69" fmla="*/ 1448404 h 1715104"/>
            <a:gd name="connsiteX70" fmla="*/ 4671060 w 6324600"/>
            <a:gd name="connsiteY70" fmla="*/ 1440784 h 1715104"/>
            <a:gd name="connsiteX71" fmla="*/ 4701540 w 6324600"/>
            <a:gd name="connsiteY71" fmla="*/ 1433164 h 1715104"/>
            <a:gd name="connsiteX72" fmla="*/ 4754880 w 6324600"/>
            <a:gd name="connsiteY72" fmla="*/ 1402684 h 1715104"/>
            <a:gd name="connsiteX73" fmla="*/ 4815840 w 6324600"/>
            <a:gd name="connsiteY73" fmla="*/ 1334104 h 1715104"/>
            <a:gd name="connsiteX74" fmla="*/ 4831080 w 6324600"/>
            <a:gd name="connsiteY74" fmla="*/ 1303624 h 1715104"/>
            <a:gd name="connsiteX75" fmla="*/ 4853940 w 6324600"/>
            <a:gd name="connsiteY75" fmla="*/ 1288384 h 1715104"/>
            <a:gd name="connsiteX76" fmla="*/ 4892040 w 6324600"/>
            <a:gd name="connsiteY76" fmla="*/ 1242664 h 1715104"/>
            <a:gd name="connsiteX77" fmla="*/ 4922520 w 6324600"/>
            <a:gd name="connsiteY77" fmla="*/ 1219804 h 1715104"/>
            <a:gd name="connsiteX78" fmla="*/ 4975860 w 6324600"/>
            <a:gd name="connsiteY78" fmla="*/ 1189324 h 1715104"/>
            <a:gd name="connsiteX79" fmla="*/ 5006340 w 6324600"/>
            <a:gd name="connsiteY79" fmla="*/ 1143604 h 1715104"/>
            <a:gd name="connsiteX80" fmla="*/ 5036820 w 6324600"/>
            <a:gd name="connsiteY80" fmla="*/ 1097884 h 1715104"/>
            <a:gd name="connsiteX81" fmla="*/ 5052060 w 6324600"/>
            <a:gd name="connsiteY81" fmla="*/ 1067404 h 1715104"/>
            <a:gd name="connsiteX82" fmla="*/ 5074920 w 6324600"/>
            <a:gd name="connsiteY82" fmla="*/ 1014064 h 1715104"/>
            <a:gd name="connsiteX83" fmla="*/ 5097780 w 6324600"/>
            <a:gd name="connsiteY83" fmla="*/ 991204 h 1715104"/>
            <a:gd name="connsiteX84" fmla="*/ 5105400 w 6324600"/>
            <a:gd name="connsiteY84" fmla="*/ 968344 h 1715104"/>
            <a:gd name="connsiteX85" fmla="*/ 5143500 w 6324600"/>
            <a:gd name="connsiteY85" fmla="*/ 915004 h 1715104"/>
            <a:gd name="connsiteX86" fmla="*/ 5158740 w 6324600"/>
            <a:gd name="connsiteY86" fmla="*/ 892144 h 1715104"/>
            <a:gd name="connsiteX87" fmla="*/ 5166360 w 6324600"/>
            <a:gd name="connsiteY87" fmla="*/ 869284 h 1715104"/>
            <a:gd name="connsiteX88" fmla="*/ 5212080 w 6324600"/>
            <a:gd name="connsiteY88" fmla="*/ 808324 h 1715104"/>
            <a:gd name="connsiteX89" fmla="*/ 5227320 w 6324600"/>
            <a:gd name="connsiteY89" fmla="*/ 777844 h 1715104"/>
            <a:gd name="connsiteX90" fmla="*/ 5242560 w 6324600"/>
            <a:gd name="connsiteY90" fmla="*/ 754984 h 1715104"/>
            <a:gd name="connsiteX91" fmla="*/ 5250180 w 6324600"/>
            <a:gd name="connsiteY91" fmla="*/ 732124 h 1715104"/>
            <a:gd name="connsiteX92" fmla="*/ 5273040 w 6324600"/>
            <a:gd name="connsiteY92" fmla="*/ 716884 h 1715104"/>
            <a:gd name="connsiteX93" fmla="*/ 5295900 w 6324600"/>
            <a:gd name="connsiteY93" fmla="*/ 663544 h 1715104"/>
            <a:gd name="connsiteX94" fmla="*/ 5303520 w 6324600"/>
            <a:gd name="connsiteY94" fmla="*/ 640684 h 1715104"/>
            <a:gd name="connsiteX95" fmla="*/ 5334000 w 6324600"/>
            <a:gd name="connsiteY95" fmla="*/ 587344 h 1715104"/>
            <a:gd name="connsiteX96" fmla="*/ 5364480 w 6324600"/>
            <a:gd name="connsiteY96" fmla="*/ 564484 h 1715104"/>
            <a:gd name="connsiteX97" fmla="*/ 5394960 w 6324600"/>
            <a:gd name="connsiteY97" fmla="*/ 518764 h 1715104"/>
            <a:gd name="connsiteX98" fmla="*/ 5417820 w 6324600"/>
            <a:gd name="connsiteY98" fmla="*/ 495904 h 1715104"/>
            <a:gd name="connsiteX99" fmla="*/ 5433060 w 6324600"/>
            <a:gd name="connsiteY99" fmla="*/ 473044 h 1715104"/>
            <a:gd name="connsiteX100" fmla="*/ 5455920 w 6324600"/>
            <a:gd name="connsiteY100" fmla="*/ 457804 h 1715104"/>
            <a:gd name="connsiteX101" fmla="*/ 5486400 w 6324600"/>
            <a:gd name="connsiteY101" fmla="*/ 412084 h 1715104"/>
            <a:gd name="connsiteX102" fmla="*/ 5532120 w 6324600"/>
            <a:gd name="connsiteY102" fmla="*/ 381604 h 1715104"/>
            <a:gd name="connsiteX103" fmla="*/ 5585460 w 6324600"/>
            <a:gd name="connsiteY103" fmla="*/ 297784 h 1715104"/>
            <a:gd name="connsiteX104" fmla="*/ 5615940 w 6324600"/>
            <a:gd name="connsiteY104" fmla="*/ 252064 h 1715104"/>
            <a:gd name="connsiteX105" fmla="*/ 5638800 w 6324600"/>
            <a:gd name="connsiteY105" fmla="*/ 221584 h 1715104"/>
            <a:gd name="connsiteX106" fmla="*/ 5661660 w 6324600"/>
            <a:gd name="connsiteY106" fmla="*/ 206344 h 1715104"/>
            <a:gd name="connsiteX107" fmla="*/ 5737860 w 6324600"/>
            <a:gd name="connsiteY107" fmla="*/ 137764 h 1715104"/>
            <a:gd name="connsiteX108" fmla="*/ 5760720 w 6324600"/>
            <a:gd name="connsiteY108" fmla="*/ 130144 h 1715104"/>
            <a:gd name="connsiteX109" fmla="*/ 5775960 w 6324600"/>
            <a:gd name="connsiteY109" fmla="*/ 107284 h 1715104"/>
            <a:gd name="connsiteX110" fmla="*/ 5798820 w 6324600"/>
            <a:gd name="connsiteY110" fmla="*/ 99664 h 1715104"/>
            <a:gd name="connsiteX111" fmla="*/ 5821680 w 6324600"/>
            <a:gd name="connsiteY111" fmla="*/ 84424 h 1715104"/>
            <a:gd name="connsiteX112" fmla="*/ 5852160 w 6324600"/>
            <a:gd name="connsiteY112" fmla="*/ 76804 h 1715104"/>
            <a:gd name="connsiteX113" fmla="*/ 5875020 w 6324600"/>
            <a:gd name="connsiteY113" fmla="*/ 69184 h 1715104"/>
            <a:gd name="connsiteX114" fmla="*/ 5897880 w 6324600"/>
            <a:gd name="connsiteY114" fmla="*/ 53944 h 1715104"/>
            <a:gd name="connsiteX115" fmla="*/ 6012180 w 6324600"/>
            <a:gd name="connsiteY115" fmla="*/ 31084 h 1715104"/>
            <a:gd name="connsiteX116" fmla="*/ 6096000 w 6324600"/>
            <a:gd name="connsiteY116" fmla="*/ 23464 h 1715104"/>
            <a:gd name="connsiteX117" fmla="*/ 6134100 w 6324600"/>
            <a:gd name="connsiteY117" fmla="*/ 8224 h 1715104"/>
            <a:gd name="connsiteX118" fmla="*/ 6324600 w 6324600"/>
            <a:gd name="connsiteY118" fmla="*/ 604 h 1715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</a:cxnLst>
          <a:rect l="l" t="t" r="r" b="b"/>
          <a:pathLst>
            <a:path w="6324600" h="1715104">
              <a:moveTo>
                <a:pt x="0" y="38704"/>
              </a:moveTo>
              <a:lnTo>
                <a:pt x="91440" y="53944"/>
              </a:lnTo>
              <a:lnTo>
                <a:pt x="160020" y="76804"/>
              </a:lnTo>
              <a:lnTo>
                <a:pt x="274320" y="114904"/>
              </a:lnTo>
              <a:cubicBezTo>
                <a:pt x="291701" y="120698"/>
                <a:pt x="409326" y="129948"/>
                <a:pt x="411480" y="130144"/>
              </a:cubicBezTo>
              <a:cubicBezTo>
                <a:pt x="463126" y="147359"/>
                <a:pt x="400121" y="127872"/>
                <a:pt x="487680" y="145384"/>
              </a:cubicBezTo>
              <a:cubicBezTo>
                <a:pt x="495556" y="146959"/>
                <a:pt x="502920" y="150464"/>
                <a:pt x="510540" y="153004"/>
              </a:cubicBezTo>
              <a:cubicBezTo>
                <a:pt x="513080" y="160624"/>
                <a:pt x="513142" y="169592"/>
                <a:pt x="518160" y="175864"/>
              </a:cubicBezTo>
              <a:cubicBezTo>
                <a:pt x="531316" y="192309"/>
                <a:pt x="553197" y="194148"/>
                <a:pt x="571500" y="198724"/>
              </a:cubicBezTo>
              <a:cubicBezTo>
                <a:pt x="612293" y="225919"/>
                <a:pt x="587884" y="207488"/>
                <a:pt x="640080" y="259684"/>
              </a:cubicBezTo>
              <a:cubicBezTo>
                <a:pt x="654560" y="274164"/>
                <a:pt x="680913" y="263530"/>
                <a:pt x="701040" y="267304"/>
              </a:cubicBezTo>
              <a:cubicBezTo>
                <a:pt x="721627" y="271164"/>
                <a:pt x="742129" y="275920"/>
                <a:pt x="762000" y="282544"/>
              </a:cubicBezTo>
              <a:lnTo>
                <a:pt x="807720" y="297784"/>
              </a:lnTo>
              <a:cubicBezTo>
                <a:pt x="828040" y="313024"/>
                <a:pt x="854591" y="322370"/>
                <a:pt x="868680" y="343504"/>
              </a:cubicBezTo>
              <a:cubicBezTo>
                <a:pt x="883920" y="366364"/>
                <a:pt x="881380" y="368904"/>
                <a:pt x="906780" y="381604"/>
              </a:cubicBezTo>
              <a:cubicBezTo>
                <a:pt x="913964" y="385196"/>
                <a:pt x="921814" y="387418"/>
                <a:pt x="929640" y="389224"/>
              </a:cubicBezTo>
              <a:cubicBezTo>
                <a:pt x="954880" y="395049"/>
                <a:pt x="980066" y="401887"/>
                <a:pt x="1005840" y="404464"/>
              </a:cubicBezTo>
              <a:cubicBezTo>
                <a:pt x="1102417" y="414122"/>
                <a:pt x="1056710" y="408918"/>
                <a:pt x="1143000" y="419704"/>
              </a:cubicBezTo>
              <a:cubicBezTo>
                <a:pt x="1197810" y="437974"/>
                <a:pt x="1129363" y="415808"/>
                <a:pt x="1196340" y="434944"/>
              </a:cubicBezTo>
              <a:cubicBezTo>
                <a:pt x="1204063" y="437151"/>
                <a:pt x="1211374" y="440758"/>
                <a:pt x="1219200" y="442564"/>
              </a:cubicBezTo>
              <a:cubicBezTo>
                <a:pt x="1328499" y="467787"/>
                <a:pt x="1263005" y="447006"/>
                <a:pt x="1318260" y="465424"/>
              </a:cubicBezTo>
              <a:cubicBezTo>
                <a:pt x="1325880" y="473044"/>
                <a:pt x="1332841" y="481385"/>
                <a:pt x="1341120" y="488284"/>
              </a:cubicBezTo>
              <a:cubicBezTo>
                <a:pt x="1348155" y="494147"/>
                <a:pt x="1357504" y="497048"/>
                <a:pt x="1363980" y="503524"/>
              </a:cubicBezTo>
              <a:cubicBezTo>
                <a:pt x="1378752" y="518296"/>
                <a:pt x="1380642" y="530651"/>
                <a:pt x="1386840" y="549244"/>
              </a:cubicBezTo>
              <a:cubicBezTo>
                <a:pt x="1389380" y="605124"/>
                <a:pt x="1389239" y="661191"/>
                <a:pt x="1394460" y="716884"/>
              </a:cubicBezTo>
              <a:cubicBezTo>
                <a:pt x="1396878" y="742674"/>
                <a:pt x="1404620" y="767684"/>
                <a:pt x="1409700" y="793084"/>
              </a:cubicBezTo>
              <a:cubicBezTo>
                <a:pt x="1426571" y="877441"/>
                <a:pt x="1407431" y="801195"/>
                <a:pt x="1424940" y="915004"/>
              </a:cubicBezTo>
              <a:cubicBezTo>
                <a:pt x="1426161" y="922943"/>
                <a:pt x="1430353" y="930141"/>
                <a:pt x="1432560" y="937864"/>
              </a:cubicBezTo>
              <a:cubicBezTo>
                <a:pt x="1435437" y="947934"/>
                <a:pt x="1437640" y="958184"/>
                <a:pt x="1440180" y="968344"/>
              </a:cubicBezTo>
              <a:cubicBezTo>
                <a:pt x="1442720" y="1001364"/>
                <a:pt x="1443931" y="1034513"/>
                <a:pt x="1447800" y="1067404"/>
              </a:cubicBezTo>
              <a:cubicBezTo>
                <a:pt x="1449024" y="1077805"/>
                <a:pt x="1453226" y="1087644"/>
                <a:pt x="1455420" y="1097884"/>
              </a:cubicBezTo>
              <a:cubicBezTo>
                <a:pt x="1460847" y="1123212"/>
                <a:pt x="1465580" y="1148684"/>
                <a:pt x="1470660" y="1174084"/>
              </a:cubicBezTo>
              <a:lnTo>
                <a:pt x="1501140" y="1265524"/>
              </a:lnTo>
              <a:cubicBezTo>
                <a:pt x="1504036" y="1274212"/>
                <a:pt x="1512661" y="1280015"/>
                <a:pt x="1516380" y="1288384"/>
              </a:cubicBezTo>
              <a:cubicBezTo>
                <a:pt x="1522904" y="1303064"/>
                <a:pt x="1527724" y="1318519"/>
                <a:pt x="1531620" y="1334104"/>
              </a:cubicBezTo>
              <a:cubicBezTo>
                <a:pt x="1534160" y="1344264"/>
                <a:pt x="1535115" y="1354958"/>
                <a:pt x="1539240" y="1364584"/>
              </a:cubicBezTo>
              <a:cubicBezTo>
                <a:pt x="1542848" y="1373002"/>
                <a:pt x="1547588" y="1381413"/>
                <a:pt x="1554480" y="1387444"/>
              </a:cubicBezTo>
              <a:cubicBezTo>
                <a:pt x="1568264" y="1399505"/>
                <a:pt x="1600200" y="1417924"/>
                <a:pt x="1600200" y="1417924"/>
              </a:cubicBezTo>
              <a:cubicBezTo>
                <a:pt x="1633883" y="1468448"/>
                <a:pt x="1594296" y="1412306"/>
                <a:pt x="1638300" y="1463644"/>
              </a:cubicBezTo>
              <a:cubicBezTo>
                <a:pt x="1646565" y="1473287"/>
                <a:pt x="1652180" y="1485144"/>
                <a:pt x="1661160" y="1494124"/>
              </a:cubicBezTo>
              <a:cubicBezTo>
                <a:pt x="1667636" y="1500600"/>
                <a:pt x="1676985" y="1503501"/>
                <a:pt x="1684020" y="1509364"/>
              </a:cubicBezTo>
              <a:cubicBezTo>
                <a:pt x="1692299" y="1516263"/>
                <a:pt x="1698601" y="1525325"/>
                <a:pt x="1706880" y="1532224"/>
              </a:cubicBezTo>
              <a:cubicBezTo>
                <a:pt x="1720890" y="1543899"/>
                <a:pt x="1744249" y="1555606"/>
                <a:pt x="1760220" y="1562704"/>
              </a:cubicBezTo>
              <a:cubicBezTo>
                <a:pt x="1772719" y="1568259"/>
                <a:pt x="1785465" y="1573270"/>
                <a:pt x="1798320" y="1577944"/>
              </a:cubicBezTo>
              <a:cubicBezTo>
                <a:pt x="1813417" y="1583434"/>
                <a:pt x="1844040" y="1593184"/>
                <a:pt x="1844040" y="1593184"/>
              </a:cubicBezTo>
              <a:cubicBezTo>
                <a:pt x="1851660" y="1598264"/>
                <a:pt x="1858325" y="1605208"/>
                <a:pt x="1866900" y="1608424"/>
              </a:cubicBezTo>
              <a:cubicBezTo>
                <a:pt x="1879027" y="1612972"/>
                <a:pt x="1892357" y="1613234"/>
                <a:pt x="1905000" y="1616044"/>
              </a:cubicBezTo>
              <a:cubicBezTo>
                <a:pt x="1915223" y="1618316"/>
                <a:pt x="1925150" y="1621942"/>
                <a:pt x="1935480" y="1623664"/>
              </a:cubicBezTo>
              <a:cubicBezTo>
                <a:pt x="1970912" y="1629569"/>
                <a:pt x="2006761" y="1632801"/>
                <a:pt x="2042160" y="1638904"/>
              </a:cubicBezTo>
              <a:cubicBezTo>
                <a:pt x="2332096" y="1688893"/>
                <a:pt x="1979913" y="1632069"/>
                <a:pt x="2270760" y="1692244"/>
              </a:cubicBezTo>
              <a:cubicBezTo>
                <a:pt x="2341509" y="1706882"/>
                <a:pt x="2404978" y="1709602"/>
                <a:pt x="2476500" y="1715104"/>
              </a:cubicBezTo>
              <a:lnTo>
                <a:pt x="3116580" y="1699864"/>
              </a:lnTo>
              <a:cubicBezTo>
                <a:pt x="3157281" y="1698643"/>
                <a:pt x="3197834" y="1694329"/>
                <a:pt x="3238500" y="1692244"/>
              </a:cubicBezTo>
              <a:lnTo>
                <a:pt x="3413760" y="1684624"/>
              </a:lnTo>
              <a:cubicBezTo>
                <a:pt x="3429000" y="1682084"/>
                <a:pt x="3444165" y="1679046"/>
                <a:pt x="3459480" y="1677004"/>
              </a:cubicBezTo>
              <a:cubicBezTo>
                <a:pt x="3506389" y="1670749"/>
                <a:pt x="3574379" y="1664987"/>
                <a:pt x="3619500" y="1661764"/>
              </a:cubicBezTo>
              <a:lnTo>
                <a:pt x="3741420" y="1654144"/>
              </a:lnTo>
              <a:cubicBezTo>
                <a:pt x="3801267" y="1649540"/>
                <a:pt x="3893807" y="1637000"/>
                <a:pt x="3947160" y="1631284"/>
              </a:cubicBezTo>
              <a:cubicBezTo>
                <a:pt x="3975056" y="1628295"/>
                <a:pt x="4003040" y="1626204"/>
                <a:pt x="4030980" y="1623664"/>
              </a:cubicBezTo>
              <a:cubicBezTo>
                <a:pt x="4043680" y="1618584"/>
                <a:pt x="4055884" y="1612023"/>
                <a:pt x="4069080" y="1608424"/>
              </a:cubicBezTo>
              <a:cubicBezTo>
                <a:pt x="4083986" y="1604359"/>
                <a:pt x="4099693" y="1604041"/>
                <a:pt x="4114800" y="1600804"/>
              </a:cubicBezTo>
              <a:cubicBezTo>
                <a:pt x="4135280" y="1596415"/>
                <a:pt x="4155440" y="1590644"/>
                <a:pt x="4175760" y="1585564"/>
              </a:cubicBezTo>
              <a:cubicBezTo>
                <a:pt x="4230028" y="1571997"/>
                <a:pt x="4287520" y="1580484"/>
                <a:pt x="4343400" y="1577944"/>
              </a:cubicBezTo>
              <a:cubicBezTo>
                <a:pt x="4351020" y="1575404"/>
                <a:pt x="4359988" y="1575342"/>
                <a:pt x="4366260" y="1570324"/>
              </a:cubicBezTo>
              <a:cubicBezTo>
                <a:pt x="4415499" y="1530933"/>
                <a:pt x="4346901" y="1558997"/>
                <a:pt x="4404360" y="1539844"/>
              </a:cubicBezTo>
              <a:cubicBezTo>
                <a:pt x="4411980" y="1534764"/>
                <a:pt x="4418851" y="1528323"/>
                <a:pt x="4427220" y="1524604"/>
              </a:cubicBezTo>
              <a:cubicBezTo>
                <a:pt x="4441900" y="1518080"/>
                <a:pt x="4472940" y="1509364"/>
                <a:pt x="4472940" y="1509364"/>
              </a:cubicBezTo>
              <a:cubicBezTo>
                <a:pt x="4488180" y="1499204"/>
                <a:pt x="4500891" y="1483326"/>
                <a:pt x="4518660" y="1478884"/>
              </a:cubicBezTo>
              <a:lnTo>
                <a:pt x="4579620" y="1463644"/>
              </a:lnTo>
              <a:cubicBezTo>
                <a:pt x="4642473" y="1447931"/>
                <a:pt x="4593443" y="1464049"/>
                <a:pt x="4648200" y="1448404"/>
              </a:cubicBezTo>
              <a:cubicBezTo>
                <a:pt x="4655923" y="1446197"/>
                <a:pt x="4663337" y="1442991"/>
                <a:pt x="4671060" y="1440784"/>
              </a:cubicBezTo>
              <a:cubicBezTo>
                <a:pt x="4681130" y="1437907"/>
                <a:pt x="4691734" y="1436841"/>
                <a:pt x="4701540" y="1433164"/>
              </a:cubicBezTo>
              <a:cubicBezTo>
                <a:pt x="4723638" y="1424877"/>
                <a:pt x="4735930" y="1415317"/>
                <a:pt x="4754880" y="1402684"/>
              </a:cubicBezTo>
              <a:cubicBezTo>
                <a:pt x="4782075" y="1361891"/>
                <a:pt x="4763644" y="1386300"/>
                <a:pt x="4815840" y="1334104"/>
              </a:cubicBezTo>
              <a:cubicBezTo>
                <a:pt x="4823872" y="1326072"/>
                <a:pt x="4823808" y="1312350"/>
                <a:pt x="4831080" y="1303624"/>
              </a:cubicBezTo>
              <a:cubicBezTo>
                <a:pt x="4836943" y="1296589"/>
                <a:pt x="4846905" y="1294247"/>
                <a:pt x="4853940" y="1288384"/>
              </a:cubicBezTo>
              <a:cubicBezTo>
                <a:pt x="4928840" y="1225967"/>
                <a:pt x="4832100" y="1302604"/>
                <a:pt x="4892040" y="1242664"/>
              </a:cubicBezTo>
              <a:cubicBezTo>
                <a:pt x="4901020" y="1233684"/>
                <a:pt x="4912186" y="1227186"/>
                <a:pt x="4922520" y="1219804"/>
              </a:cubicBezTo>
              <a:cubicBezTo>
                <a:pt x="4947651" y="1201853"/>
                <a:pt x="4946095" y="1204207"/>
                <a:pt x="4975860" y="1189324"/>
              </a:cubicBezTo>
              <a:cubicBezTo>
                <a:pt x="4990433" y="1145605"/>
                <a:pt x="4973044" y="1186413"/>
                <a:pt x="5006340" y="1143604"/>
              </a:cubicBezTo>
              <a:cubicBezTo>
                <a:pt x="5017585" y="1129146"/>
                <a:pt x="5026660" y="1113124"/>
                <a:pt x="5036820" y="1097884"/>
              </a:cubicBezTo>
              <a:cubicBezTo>
                <a:pt x="5043121" y="1088433"/>
                <a:pt x="5047585" y="1077845"/>
                <a:pt x="5052060" y="1067404"/>
              </a:cubicBezTo>
              <a:cubicBezTo>
                <a:pt x="5062720" y="1042530"/>
                <a:pt x="5056868" y="1039336"/>
                <a:pt x="5074920" y="1014064"/>
              </a:cubicBezTo>
              <a:cubicBezTo>
                <a:pt x="5081184" y="1005295"/>
                <a:pt x="5090160" y="998824"/>
                <a:pt x="5097780" y="991204"/>
              </a:cubicBezTo>
              <a:cubicBezTo>
                <a:pt x="5100320" y="983584"/>
                <a:pt x="5101808" y="975528"/>
                <a:pt x="5105400" y="968344"/>
              </a:cubicBezTo>
              <a:cubicBezTo>
                <a:pt x="5111386" y="956372"/>
                <a:pt x="5137747" y="923058"/>
                <a:pt x="5143500" y="915004"/>
              </a:cubicBezTo>
              <a:cubicBezTo>
                <a:pt x="5148823" y="907552"/>
                <a:pt x="5154644" y="900335"/>
                <a:pt x="5158740" y="892144"/>
              </a:cubicBezTo>
              <a:cubicBezTo>
                <a:pt x="5162332" y="884960"/>
                <a:pt x="5162048" y="876060"/>
                <a:pt x="5166360" y="869284"/>
              </a:cubicBezTo>
              <a:cubicBezTo>
                <a:pt x="5179997" y="847855"/>
                <a:pt x="5200721" y="831042"/>
                <a:pt x="5212080" y="808324"/>
              </a:cubicBezTo>
              <a:cubicBezTo>
                <a:pt x="5217160" y="798164"/>
                <a:pt x="5221684" y="787707"/>
                <a:pt x="5227320" y="777844"/>
              </a:cubicBezTo>
              <a:cubicBezTo>
                <a:pt x="5231864" y="769893"/>
                <a:pt x="5238464" y="763175"/>
                <a:pt x="5242560" y="754984"/>
              </a:cubicBezTo>
              <a:cubicBezTo>
                <a:pt x="5246152" y="747800"/>
                <a:pt x="5245162" y="738396"/>
                <a:pt x="5250180" y="732124"/>
              </a:cubicBezTo>
              <a:cubicBezTo>
                <a:pt x="5255901" y="724973"/>
                <a:pt x="5265420" y="721964"/>
                <a:pt x="5273040" y="716884"/>
              </a:cubicBezTo>
              <a:cubicBezTo>
                <a:pt x="5290910" y="663273"/>
                <a:pt x="5267652" y="729456"/>
                <a:pt x="5295900" y="663544"/>
              </a:cubicBezTo>
              <a:cubicBezTo>
                <a:pt x="5299064" y="656161"/>
                <a:pt x="5300356" y="648067"/>
                <a:pt x="5303520" y="640684"/>
              </a:cubicBezTo>
              <a:cubicBezTo>
                <a:pt x="5308002" y="630225"/>
                <a:pt x="5324434" y="596910"/>
                <a:pt x="5334000" y="587344"/>
              </a:cubicBezTo>
              <a:cubicBezTo>
                <a:pt x="5342980" y="578364"/>
                <a:pt x="5356043" y="573976"/>
                <a:pt x="5364480" y="564484"/>
              </a:cubicBezTo>
              <a:cubicBezTo>
                <a:pt x="5376649" y="550794"/>
                <a:pt x="5382008" y="531716"/>
                <a:pt x="5394960" y="518764"/>
              </a:cubicBezTo>
              <a:cubicBezTo>
                <a:pt x="5402580" y="511144"/>
                <a:pt x="5410921" y="504183"/>
                <a:pt x="5417820" y="495904"/>
              </a:cubicBezTo>
              <a:cubicBezTo>
                <a:pt x="5423683" y="488869"/>
                <a:pt x="5426584" y="479520"/>
                <a:pt x="5433060" y="473044"/>
              </a:cubicBezTo>
              <a:cubicBezTo>
                <a:pt x="5439536" y="466568"/>
                <a:pt x="5448300" y="462884"/>
                <a:pt x="5455920" y="457804"/>
              </a:cubicBezTo>
              <a:cubicBezTo>
                <a:pt x="5466080" y="442564"/>
                <a:pt x="5471160" y="422244"/>
                <a:pt x="5486400" y="412084"/>
              </a:cubicBezTo>
              <a:lnTo>
                <a:pt x="5532120" y="381604"/>
              </a:lnTo>
              <a:cubicBezTo>
                <a:pt x="5567419" y="311005"/>
                <a:pt x="5546536" y="336708"/>
                <a:pt x="5585460" y="297784"/>
              </a:cubicBezTo>
              <a:cubicBezTo>
                <a:pt x="5598422" y="258899"/>
                <a:pt x="5584806" y="288387"/>
                <a:pt x="5615940" y="252064"/>
              </a:cubicBezTo>
              <a:cubicBezTo>
                <a:pt x="5624205" y="242421"/>
                <a:pt x="5629820" y="230564"/>
                <a:pt x="5638800" y="221584"/>
              </a:cubicBezTo>
              <a:cubicBezTo>
                <a:pt x="5645276" y="215108"/>
                <a:pt x="5654815" y="212428"/>
                <a:pt x="5661660" y="206344"/>
              </a:cubicBezTo>
              <a:cubicBezTo>
                <a:pt x="5689950" y="181197"/>
                <a:pt x="5705700" y="156141"/>
                <a:pt x="5737860" y="137764"/>
              </a:cubicBezTo>
              <a:cubicBezTo>
                <a:pt x="5744834" y="133779"/>
                <a:pt x="5753100" y="132684"/>
                <a:pt x="5760720" y="130144"/>
              </a:cubicBezTo>
              <a:cubicBezTo>
                <a:pt x="5765800" y="122524"/>
                <a:pt x="5768809" y="113005"/>
                <a:pt x="5775960" y="107284"/>
              </a:cubicBezTo>
              <a:cubicBezTo>
                <a:pt x="5782232" y="102266"/>
                <a:pt x="5791636" y="103256"/>
                <a:pt x="5798820" y="99664"/>
              </a:cubicBezTo>
              <a:cubicBezTo>
                <a:pt x="5807011" y="95568"/>
                <a:pt x="5813262" y="88032"/>
                <a:pt x="5821680" y="84424"/>
              </a:cubicBezTo>
              <a:cubicBezTo>
                <a:pt x="5831306" y="80299"/>
                <a:pt x="5842090" y="79681"/>
                <a:pt x="5852160" y="76804"/>
              </a:cubicBezTo>
              <a:cubicBezTo>
                <a:pt x="5859883" y="74597"/>
                <a:pt x="5867400" y="71724"/>
                <a:pt x="5875020" y="69184"/>
              </a:cubicBezTo>
              <a:cubicBezTo>
                <a:pt x="5882640" y="64104"/>
                <a:pt x="5889511" y="57663"/>
                <a:pt x="5897880" y="53944"/>
              </a:cubicBezTo>
              <a:cubicBezTo>
                <a:pt x="5941728" y="34456"/>
                <a:pt x="5961556" y="36146"/>
                <a:pt x="6012180" y="31084"/>
              </a:cubicBezTo>
              <a:lnTo>
                <a:pt x="6096000" y="23464"/>
              </a:lnTo>
              <a:cubicBezTo>
                <a:pt x="6108700" y="18384"/>
                <a:pt x="6120687" y="10907"/>
                <a:pt x="6134100" y="8224"/>
              </a:cubicBezTo>
              <a:cubicBezTo>
                <a:pt x="6191155" y="-3187"/>
                <a:pt x="6269932" y="604"/>
                <a:pt x="6324600" y="604"/>
              </a:cubicBezTo>
            </a:path>
          </a:pathLst>
        </a:cu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60908</xdr:colOff>
      <xdr:row>10</xdr:row>
      <xdr:rowOff>130941</xdr:rowOff>
    </xdr:from>
    <xdr:to>
      <xdr:col>10</xdr:col>
      <xdr:colOff>288515</xdr:colOff>
      <xdr:row>12</xdr:row>
      <xdr:rowOff>3425</xdr:rowOff>
    </xdr:to>
    <xdr:sp macro="" textlink="">
      <xdr:nvSpPr>
        <xdr:cNvPr id="283" name="Triangolo isoscele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 rot="4885952">
          <a:off x="2478750" y="2361299"/>
          <a:ext cx="268724" cy="227607"/>
        </a:xfrm>
        <a:prstGeom prst="triangl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19</xdr:col>
      <xdr:colOff>289560</xdr:colOff>
      <xdr:row>10</xdr:row>
      <xdr:rowOff>106680</xdr:rowOff>
    </xdr:from>
    <xdr:to>
      <xdr:col>19</xdr:col>
      <xdr:colOff>517167</xdr:colOff>
      <xdr:row>11</xdr:row>
      <xdr:rowOff>162044</xdr:rowOff>
    </xdr:to>
    <xdr:sp macro="" textlink="">
      <xdr:nvSpPr>
        <xdr:cNvPr id="284" name="Triangolo isoscele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 rot="18001225">
          <a:off x="8201422" y="2329418"/>
          <a:ext cx="253484" cy="227607"/>
        </a:xfrm>
        <a:prstGeom prst="triangl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12</xdr:col>
      <xdr:colOff>15240</xdr:colOff>
      <xdr:row>6</xdr:row>
      <xdr:rowOff>7620</xdr:rowOff>
    </xdr:from>
    <xdr:to>
      <xdr:col>12</xdr:col>
      <xdr:colOff>129540</xdr:colOff>
      <xdr:row>6</xdr:row>
      <xdr:rowOff>121920</xdr:rowOff>
    </xdr:to>
    <xdr:sp macro="" textlink="">
      <xdr:nvSpPr>
        <xdr:cNvPr id="287" name="Ovale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3672840" y="148590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487680</xdr:colOff>
      <xdr:row>5</xdr:row>
      <xdr:rowOff>175260</xdr:rowOff>
    </xdr:from>
    <xdr:to>
      <xdr:col>17</xdr:col>
      <xdr:colOff>601980</xdr:colOff>
      <xdr:row>6</xdr:row>
      <xdr:rowOff>106680</xdr:rowOff>
    </xdr:to>
    <xdr:sp macro="" textlink="">
      <xdr:nvSpPr>
        <xdr:cNvPr id="288" name="Ovale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7193280" y="147066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335280</xdr:colOff>
      <xdr:row>10</xdr:row>
      <xdr:rowOff>7620</xdr:rowOff>
    </xdr:from>
    <xdr:to>
      <xdr:col>20</xdr:col>
      <xdr:colOff>388620</xdr:colOff>
      <xdr:row>10</xdr:row>
      <xdr:rowOff>68580</xdr:rowOff>
    </xdr:to>
    <xdr:sp macro="" textlink="">
      <xdr:nvSpPr>
        <xdr:cNvPr id="289" name="Rettangolo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2164080" y="2217420"/>
          <a:ext cx="6758940" cy="60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12</xdr:col>
      <xdr:colOff>72390</xdr:colOff>
      <xdr:row>5</xdr:row>
      <xdr:rowOff>175260</xdr:rowOff>
    </xdr:from>
    <xdr:to>
      <xdr:col>17</xdr:col>
      <xdr:colOff>544830</xdr:colOff>
      <xdr:row>6</xdr:row>
      <xdr:rowOff>7620</xdr:rowOff>
    </xdr:to>
    <xdr:cxnSp macro="">
      <xdr:nvCxnSpPr>
        <xdr:cNvPr id="290" name="Connettore 1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CxnSpPr>
          <a:stCxn id="287" idx="0"/>
          <a:endCxn id="288" idx="0"/>
        </xdr:cNvCxnSpPr>
      </xdr:nvCxnSpPr>
      <xdr:spPr>
        <a:xfrm flipV="1">
          <a:off x="3729990" y="1470660"/>
          <a:ext cx="3520440" cy="1524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7620</xdr:colOff>
      <xdr:row>9</xdr:row>
      <xdr:rowOff>45720</xdr:rowOff>
    </xdr:to>
    <xdr:cxnSp macro="">
      <xdr:nvCxnSpPr>
        <xdr:cNvPr id="291" name="Connettore 2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CxnSpPr/>
      </xdr:nvCxnSpPr>
      <xdr:spPr>
        <a:xfrm>
          <a:off x="5486400" y="1478280"/>
          <a:ext cx="7620" cy="5943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5</xdr:row>
      <xdr:rowOff>152400</xdr:rowOff>
    </xdr:from>
    <xdr:to>
      <xdr:col>15</xdr:col>
      <xdr:colOff>7620</xdr:colOff>
      <xdr:row>9</xdr:row>
      <xdr:rowOff>76200</xdr:rowOff>
    </xdr:to>
    <xdr:cxnSp macro="">
      <xdr:nvCxnSpPr>
        <xdr:cNvPr id="292" name="Connettore 2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CxnSpPr/>
      </xdr:nvCxnSpPr>
      <xdr:spPr>
        <a:xfrm flipV="1">
          <a:off x="5494020" y="1447800"/>
          <a:ext cx="0" cy="6553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168916</xdr:colOff>
      <xdr:row>16</xdr:row>
      <xdr:rowOff>0</xdr:rowOff>
    </xdr:from>
    <xdr:to>
      <xdr:col>17</xdr:col>
      <xdr:colOff>441960</xdr:colOff>
      <xdr:row>16</xdr:row>
      <xdr:rowOff>11891</xdr:rowOff>
    </xdr:to>
    <xdr:cxnSp macro="">
      <xdr:nvCxnSpPr>
        <xdr:cNvPr id="293" name="Connettore 2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CxnSpPr>
          <a:stCxn id="282" idx="30"/>
        </xdr:cNvCxnSpPr>
      </xdr:nvCxnSpPr>
      <xdr:spPr>
        <a:xfrm flipV="1">
          <a:off x="3826516" y="3337560"/>
          <a:ext cx="3321044" cy="11891"/>
        </a:xfrm>
        <a:prstGeom prst="straightConnector1">
          <a:avLst/>
        </a:prstGeom>
        <a:ln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167640</xdr:colOff>
      <xdr:row>16</xdr:row>
      <xdr:rowOff>7620</xdr:rowOff>
    </xdr:from>
    <xdr:to>
      <xdr:col>12</xdr:col>
      <xdr:colOff>266700</xdr:colOff>
      <xdr:row>16</xdr:row>
      <xdr:rowOff>22860</xdr:rowOff>
    </xdr:to>
    <xdr:cxnSp macro="">
      <xdr:nvCxnSpPr>
        <xdr:cNvPr id="294" name="Connettore 2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CxnSpPr/>
      </xdr:nvCxnSpPr>
      <xdr:spPr>
        <a:xfrm flipH="1" flipV="1">
          <a:off x="3825240" y="3345180"/>
          <a:ext cx="99060" cy="15240"/>
        </a:xfrm>
        <a:prstGeom prst="straightConnector1">
          <a:avLst/>
        </a:prstGeom>
        <a:ln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144780</xdr:rowOff>
    </xdr:from>
    <xdr:to>
      <xdr:col>12</xdr:col>
      <xdr:colOff>190500</xdr:colOff>
      <xdr:row>19</xdr:row>
      <xdr:rowOff>38100</xdr:rowOff>
    </xdr:to>
    <xdr:sp macro="" textlink="">
      <xdr:nvSpPr>
        <xdr:cNvPr id="286" name="Rettangolo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3657600" y="1623060"/>
          <a:ext cx="190500" cy="23012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441960</xdr:colOff>
      <xdr:row>6</xdr:row>
      <xdr:rowOff>121920</xdr:rowOff>
    </xdr:from>
    <xdr:to>
      <xdr:col>18</xdr:col>
      <xdr:colOff>45720</xdr:colOff>
      <xdr:row>19</xdr:row>
      <xdr:rowOff>60960</xdr:rowOff>
    </xdr:to>
    <xdr:sp macro="" textlink="">
      <xdr:nvSpPr>
        <xdr:cNvPr id="285" name="Rettangolo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7147560" y="1600200"/>
          <a:ext cx="213360" cy="2346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tabSelected="1" workbookViewId="0">
      <selection activeCell="G4" sqref="G4"/>
    </sheetView>
  </sheetViews>
  <sheetFormatPr defaultRowHeight="15" x14ac:dyDescent="0.25"/>
  <sheetData>
    <row r="9" spans="2:2" ht="28.5" x14ac:dyDescent="0.45">
      <c r="B9" s="13" t="s">
        <v>32</v>
      </c>
    </row>
    <row r="10" spans="2:2" ht="18.75" x14ac:dyDescent="0.3">
      <c r="B10" s="1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58"/>
  <sheetViews>
    <sheetView topLeftCell="A10" workbookViewId="0">
      <selection activeCell="N28" sqref="N28"/>
    </sheetView>
  </sheetViews>
  <sheetFormatPr defaultRowHeight="15" x14ac:dyDescent="0.25"/>
  <cols>
    <col min="2" max="2" width="18.42578125" bestFit="1" customWidth="1"/>
    <col min="6" max="6" width="12.42578125" customWidth="1"/>
    <col min="10" max="10" width="10" customWidth="1"/>
    <col min="12" max="12" width="8.28515625" customWidth="1"/>
    <col min="13" max="13" width="11.28515625" customWidth="1"/>
    <col min="14" max="14" width="9.28515625" customWidth="1"/>
  </cols>
  <sheetData>
    <row r="2" spans="2:16" ht="18.75" x14ac:dyDescent="0.3">
      <c r="B2" s="1" t="s">
        <v>32</v>
      </c>
    </row>
    <row r="3" spans="2:16" ht="18.75" x14ac:dyDescent="0.3">
      <c r="B3" s="1"/>
    </row>
    <row r="4" spans="2:16" x14ac:dyDescent="0.25">
      <c r="B4" t="s">
        <v>12</v>
      </c>
    </row>
    <row r="5" spans="2:16" x14ac:dyDescent="0.25">
      <c r="B5" t="s">
        <v>0</v>
      </c>
      <c r="C5" s="2">
        <v>500</v>
      </c>
      <c r="D5" t="s">
        <v>1</v>
      </c>
      <c r="E5" t="s">
        <v>28</v>
      </c>
    </row>
    <row r="6" spans="2:16" x14ac:dyDescent="0.25">
      <c r="B6" t="s">
        <v>8</v>
      </c>
      <c r="C6" s="3">
        <v>0.12</v>
      </c>
      <c r="D6" t="s">
        <v>1</v>
      </c>
      <c r="E6" t="s">
        <v>33</v>
      </c>
    </row>
    <row r="7" spans="2:16" x14ac:dyDescent="0.25">
      <c r="B7" t="s">
        <v>10</v>
      </c>
      <c r="C7" s="2">
        <v>95000</v>
      </c>
      <c r="D7" t="s">
        <v>3</v>
      </c>
      <c r="E7" t="s">
        <v>44</v>
      </c>
    </row>
    <row r="8" spans="2:16" ht="15.75" x14ac:dyDescent="0.25">
      <c r="B8" t="s">
        <v>13</v>
      </c>
      <c r="C8" s="2">
        <f>C7/2</f>
        <v>47500</v>
      </c>
      <c r="D8" t="s">
        <v>3</v>
      </c>
      <c r="E8" t="s">
        <v>14</v>
      </c>
      <c r="P8" s="14" t="s">
        <v>7</v>
      </c>
    </row>
    <row r="11" spans="2:16" x14ac:dyDescent="0.25">
      <c r="B11" t="s">
        <v>11</v>
      </c>
    </row>
    <row r="12" spans="2:16" x14ac:dyDescent="0.25">
      <c r="B12" t="s">
        <v>7</v>
      </c>
      <c r="C12">
        <f>C6*C5</f>
        <v>60</v>
      </c>
      <c r="D12" t="s">
        <v>1</v>
      </c>
      <c r="E12" t="s">
        <v>27</v>
      </c>
    </row>
    <row r="13" spans="2:16" x14ac:dyDescent="0.25">
      <c r="B13" s="10" t="s">
        <v>9</v>
      </c>
      <c r="C13" s="6">
        <f>C8/C5</f>
        <v>95</v>
      </c>
      <c r="D13" t="s">
        <v>2</v>
      </c>
      <c r="E13" t="s">
        <v>6</v>
      </c>
      <c r="G13" s="4"/>
    </row>
    <row r="14" spans="2:16" ht="18" x14ac:dyDescent="0.35">
      <c r="B14" s="10" t="s">
        <v>16</v>
      </c>
      <c r="C14" s="6">
        <f>C13*C5*SQRT((C5/(8*C12))^2+1/4)</f>
        <v>54883.972469453947</v>
      </c>
      <c r="D14" t="s">
        <v>3</v>
      </c>
      <c r="E14" t="s">
        <v>15</v>
      </c>
    </row>
    <row r="15" spans="2:16" ht="18" x14ac:dyDescent="0.35">
      <c r="B15" s="10" t="s">
        <v>17</v>
      </c>
      <c r="C15">
        <f>C13*C5/2</f>
        <v>23750</v>
      </c>
      <c r="D15" t="s">
        <v>3</v>
      </c>
      <c r="E15" t="s">
        <v>18</v>
      </c>
    </row>
    <row r="16" spans="2:16" x14ac:dyDescent="0.25">
      <c r="B16" s="10" t="s">
        <v>19</v>
      </c>
      <c r="C16" s="6">
        <f>C13*C5^2/(8*C12)</f>
        <v>49479.166666666664</v>
      </c>
      <c r="D16" t="s">
        <v>3</v>
      </c>
      <c r="E16" t="s">
        <v>20</v>
      </c>
    </row>
    <row r="17" spans="2:16" ht="17.25" x14ac:dyDescent="0.25">
      <c r="B17" s="10" t="s">
        <v>36</v>
      </c>
      <c r="C17">
        <f>8*C12/C5^2</f>
        <v>1.92E-3</v>
      </c>
      <c r="D17" t="s">
        <v>40</v>
      </c>
      <c r="E17" t="s">
        <v>37</v>
      </c>
      <c r="O17" s="16" t="s">
        <v>29</v>
      </c>
    </row>
    <row r="18" spans="2:16" x14ac:dyDescent="0.25">
      <c r="B18" s="10" t="s">
        <v>34</v>
      </c>
      <c r="C18" s="8">
        <f>1/C17*LN((SQRT((C5*C17)^2+4)+C5*C17)/2) + C5/4*SQRT((C5*C17)^2+4)</f>
        <v>518.58563841861098</v>
      </c>
      <c r="D18" t="s">
        <v>1</v>
      </c>
      <c r="E18" t="s">
        <v>35</v>
      </c>
      <c r="H18" t="s">
        <v>39</v>
      </c>
    </row>
    <row r="19" spans="2:16" x14ac:dyDescent="0.25">
      <c r="B19" s="10" t="s">
        <v>34</v>
      </c>
      <c r="C19">
        <f>C5+8*C12^2/(3*C5)</f>
        <v>519.20000000000005</v>
      </c>
      <c r="D19" t="s">
        <v>1</v>
      </c>
      <c r="E19" t="s">
        <v>35</v>
      </c>
      <c r="H19" t="s">
        <v>38</v>
      </c>
    </row>
    <row r="22" spans="2:16" ht="18.75" x14ac:dyDescent="0.3">
      <c r="B22" s="12" t="s">
        <v>43</v>
      </c>
      <c r="O22" s="15" t="s">
        <v>30</v>
      </c>
    </row>
    <row r="23" spans="2:16" ht="18.75" x14ac:dyDescent="0.3">
      <c r="B23" s="12" t="s">
        <v>41</v>
      </c>
      <c r="O23" s="15" t="s">
        <v>31</v>
      </c>
    </row>
    <row r="24" spans="2:16" x14ac:dyDescent="0.25">
      <c r="B24" s="12" t="s">
        <v>42</v>
      </c>
    </row>
    <row r="25" spans="2:16" x14ac:dyDescent="0.25">
      <c r="L25" t="s">
        <v>4</v>
      </c>
      <c r="M25" s="2">
        <v>50</v>
      </c>
      <c r="N25" t="s">
        <v>1</v>
      </c>
    </row>
    <row r="27" spans="2:16" x14ac:dyDescent="0.25">
      <c r="J27" s="5" t="s">
        <v>25</v>
      </c>
      <c r="K27" s="5" t="s">
        <v>26</v>
      </c>
      <c r="L27" s="5" t="s">
        <v>5</v>
      </c>
      <c r="M27" s="5" t="s">
        <v>21</v>
      </c>
      <c r="N27" s="5" t="s">
        <v>22</v>
      </c>
      <c r="O27" s="5" t="s">
        <v>23</v>
      </c>
      <c r="P27" s="5" t="s">
        <v>24</v>
      </c>
    </row>
    <row r="28" spans="2:16" x14ac:dyDescent="0.25">
      <c r="J28">
        <f>-C5/2</f>
        <v>-250</v>
      </c>
      <c r="K28" s="8">
        <f>4*$C$12*(J28/$C$5)^2</f>
        <v>60</v>
      </c>
      <c r="L28" s="7">
        <f t="shared" ref="L28:L38" si="0">$C$13/$C$16*J28</f>
        <v>-0.48000000000000004</v>
      </c>
      <c r="M28" s="8">
        <f>ATAN(L28)/PI()*180</f>
        <v>-25.641005824305285</v>
      </c>
      <c r="N28" s="6">
        <f t="shared" ref="N28:N38" si="1">$C$13*SQRT(($C$5^2/(8*$C$12))^2+J28^2)</f>
        <v>54883.972469453947</v>
      </c>
      <c r="O28">
        <f t="shared" ref="O28:O38" si="2">$C$13*J28</f>
        <v>-23750</v>
      </c>
      <c r="P28" s="6">
        <f>$C$16</f>
        <v>49479.166666666664</v>
      </c>
    </row>
    <row r="29" spans="2:16" x14ac:dyDescent="0.25">
      <c r="J29" s="8">
        <f t="shared" ref="J29:J38" si="3">J28+$M$25</f>
        <v>-200</v>
      </c>
      <c r="K29" s="8">
        <f t="shared" ref="K29:K38" si="4">4*$C$12*(J29/$C$5)^2</f>
        <v>38.400000000000006</v>
      </c>
      <c r="L29" s="7">
        <f t="shared" si="0"/>
        <v>-0.38400000000000001</v>
      </c>
      <c r="M29" s="8">
        <f t="shared" ref="M29:M38" si="5">ATAN(L29)/PI()*180</f>
        <v>-21.006789430771853</v>
      </c>
      <c r="N29" s="6">
        <f t="shared" si="1"/>
        <v>53001.772932872518</v>
      </c>
      <c r="O29">
        <f t="shared" si="2"/>
        <v>-19000</v>
      </c>
      <c r="P29" s="6">
        <f t="shared" ref="P29:P38" si="6">$C$16</f>
        <v>49479.166666666664</v>
      </c>
    </row>
    <row r="30" spans="2:16" x14ac:dyDescent="0.25">
      <c r="C30" s="6"/>
      <c r="E30" s="11"/>
      <c r="J30" s="8">
        <f t="shared" si="3"/>
        <v>-150</v>
      </c>
      <c r="K30" s="8">
        <f t="shared" si="4"/>
        <v>21.599999999999998</v>
      </c>
      <c r="L30" s="7">
        <f t="shared" si="0"/>
        <v>-0.28800000000000003</v>
      </c>
      <c r="M30" s="8">
        <f t="shared" si="5"/>
        <v>-16.066400535196664</v>
      </c>
      <c r="N30" s="6">
        <f t="shared" si="1"/>
        <v>51490.294561478069</v>
      </c>
      <c r="O30">
        <f t="shared" si="2"/>
        <v>-14250</v>
      </c>
      <c r="P30" s="6">
        <f t="shared" si="6"/>
        <v>49479.166666666664</v>
      </c>
    </row>
    <row r="31" spans="2:16" x14ac:dyDescent="0.25">
      <c r="J31" s="8">
        <f t="shared" si="3"/>
        <v>-100</v>
      </c>
      <c r="K31" s="8">
        <f t="shared" si="4"/>
        <v>9.6000000000000014</v>
      </c>
      <c r="L31" s="7">
        <f t="shared" si="0"/>
        <v>-0.192</v>
      </c>
      <c r="M31" s="8">
        <f t="shared" si="5"/>
        <v>-10.868525340168706</v>
      </c>
      <c r="N31" s="6">
        <f t="shared" si="1"/>
        <v>50382.913115735755</v>
      </c>
      <c r="O31">
        <f t="shared" si="2"/>
        <v>-9500</v>
      </c>
      <c r="P31" s="6">
        <f t="shared" si="6"/>
        <v>49479.166666666664</v>
      </c>
    </row>
    <row r="32" spans="2:16" x14ac:dyDescent="0.25">
      <c r="J32" s="8">
        <f t="shared" si="3"/>
        <v>-50</v>
      </c>
      <c r="K32" s="8">
        <f t="shared" si="4"/>
        <v>2.4000000000000004</v>
      </c>
      <c r="L32" s="7">
        <f t="shared" si="0"/>
        <v>-9.6000000000000002E-2</v>
      </c>
      <c r="M32" s="8">
        <f t="shared" si="5"/>
        <v>-5.483590444464439</v>
      </c>
      <c r="N32" s="6">
        <f t="shared" si="1"/>
        <v>49706.643761450818</v>
      </c>
      <c r="O32">
        <f t="shared" si="2"/>
        <v>-4750</v>
      </c>
      <c r="P32" s="6">
        <f t="shared" si="6"/>
        <v>49479.166666666664</v>
      </c>
    </row>
    <row r="33" spans="10:16" x14ac:dyDescent="0.25">
      <c r="J33" s="8">
        <f t="shared" si="3"/>
        <v>0</v>
      </c>
      <c r="K33" s="8">
        <f t="shared" si="4"/>
        <v>0</v>
      </c>
      <c r="L33" s="7">
        <f t="shared" si="0"/>
        <v>0</v>
      </c>
      <c r="M33" s="8">
        <f t="shared" si="5"/>
        <v>0</v>
      </c>
      <c r="N33" s="6">
        <f t="shared" si="1"/>
        <v>49479.166666666672</v>
      </c>
      <c r="O33">
        <f t="shared" si="2"/>
        <v>0</v>
      </c>
      <c r="P33" s="6">
        <f t="shared" si="6"/>
        <v>49479.166666666664</v>
      </c>
    </row>
    <row r="34" spans="10:16" x14ac:dyDescent="0.25">
      <c r="J34" s="8">
        <f t="shared" si="3"/>
        <v>50</v>
      </c>
      <c r="K34" s="8">
        <f t="shared" si="4"/>
        <v>2.4000000000000004</v>
      </c>
      <c r="L34" s="7">
        <f t="shared" si="0"/>
        <v>9.6000000000000002E-2</v>
      </c>
      <c r="M34" s="8">
        <f t="shared" si="5"/>
        <v>5.483590444464439</v>
      </c>
      <c r="N34" s="6">
        <f t="shared" si="1"/>
        <v>49706.643761450818</v>
      </c>
      <c r="O34">
        <f t="shared" si="2"/>
        <v>4750</v>
      </c>
      <c r="P34" s="6">
        <f t="shared" si="6"/>
        <v>49479.166666666664</v>
      </c>
    </row>
    <row r="35" spans="10:16" x14ac:dyDescent="0.25">
      <c r="J35" s="8">
        <f t="shared" si="3"/>
        <v>100</v>
      </c>
      <c r="K35" s="8">
        <f t="shared" si="4"/>
        <v>9.6000000000000014</v>
      </c>
      <c r="L35" s="7">
        <f t="shared" si="0"/>
        <v>0.192</v>
      </c>
      <c r="M35" s="8">
        <f t="shared" si="5"/>
        <v>10.868525340168706</v>
      </c>
      <c r="N35" s="6">
        <f t="shared" si="1"/>
        <v>50382.913115735755</v>
      </c>
      <c r="O35">
        <f t="shared" si="2"/>
        <v>9500</v>
      </c>
      <c r="P35" s="6">
        <f t="shared" si="6"/>
        <v>49479.166666666664</v>
      </c>
    </row>
    <row r="36" spans="10:16" x14ac:dyDescent="0.25">
      <c r="J36" s="8">
        <f t="shared" si="3"/>
        <v>150</v>
      </c>
      <c r="K36" s="8">
        <f t="shared" si="4"/>
        <v>21.599999999999998</v>
      </c>
      <c r="L36" s="7">
        <f t="shared" si="0"/>
        <v>0.28800000000000003</v>
      </c>
      <c r="M36" s="8">
        <f t="shared" si="5"/>
        <v>16.066400535196664</v>
      </c>
      <c r="N36" s="6">
        <f t="shared" si="1"/>
        <v>51490.294561478069</v>
      </c>
      <c r="O36">
        <f t="shared" si="2"/>
        <v>14250</v>
      </c>
      <c r="P36" s="6">
        <f t="shared" si="6"/>
        <v>49479.166666666664</v>
      </c>
    </row>
    <row r="37" spans="10:16" x14ac:dyDescent="0.25">
      <c r="J37" s="8">
        <f t="shared" si="3"/>
        <v>200</v>
      </c>
      <c r="K37" s="8">
        <f t="shared" si="4"/>
        <v>38.400000000000006</v>
      </c>
      <c r="L37" s="7">
        <f t="shared" si="0"/>
        <v>0.38400000000000001</v>
      </c>
      <c r="M37" s="8">
        <f t="shared" si="5"/>
        <v>21.006789430771853</v>
      </c>
      <c r="N37" s="6">
        <f t="shared" si="1"/>
        <v>53001.772932872518</v>
      </c>
      <c r="O37">
        <f t="shared" si="2"/>
        <v>19000</v>
      </c>
      <c r="P37" s="6">
        <f t="shared" si="6"/>
        <v>49479.166666666664</v>
      </c>
    </row>
    <row r="38" spans="10:16" x14ac:dyDescent="0.25">
      <c r="J38" s="8">
        <f t="shared" si="3"/>
        <v>250</v>
      </c>
      <c r="K38" s="8">
        <f t="shared" si="4"/>
        <v>60</v>
      </c>
      <c r="L38" s="7">
        <f t="shared" si="0"/>
        <v>0.48000000000000004</v>
      </c>
      <c r="M38" s="8">
        <f t="shared" si="5"/>
        <v>25.641005824305285</v>
      </c>
      <c r="N38" s="6">
        <f t="shared" si="1"/>
        <v>54883.972469453947</v>
      </c>
      <c r="O38">
        <f t="shared" si="2"/>
        <v>23750</v>
      </c>
      <c r="P38" s="6">
        <f t="shared" si="6"/>
        <v>49479.166666666664</v>
      </c>
    </row>
    <row r="39" spans="10:16" x14ac:dyDescent="0.25">
      <c r="J39" s="8"/>
      <c r="K39" s="7"/>
      <c r="L39" s="8"/>
      <c r="M39" s="6"/>
      <c r="O39" s="6"/>
    </row>
    <row r="40" spans="10:16" x14ac:dyDescent="0.25">
      <c r="J40" s="8"/>
      <c r="K40" s="7"/>
      <c r="L40" s="8"/>
      <c r="M40" s="6"/>
      <c r="O40" s="6"/>
    </row>
    <row r="41" spans="10:16" x14ac:dyDescent="0.25">
      <c r="J41" s="8"/>
      <c r="K41" s="7"/>
      <c r="L41" s="8"/>
      <c r="M41" s="6"/>
      <c r="O41" s="6"/>
    </row>
    <row r="42" spans="10:16" x14ac:dyDescent="0.25">
      <c r="J42" s="8"/>
      <c r="K42" s="7"/>
      <c r="L42" s="8"/>
      <c r="M42" s="6"/>
      <c r="O42" s="6"/>
    </row>
    <row r="43" spans="10:16" x14ac:dyDescent="0.25">
      <c r="J43" s="8"/>
      <c r="K43" s="7"/>
      <c r="L43" s="8"/>
      <c r="M43" s="6"/>
      <c r="O43" s="6"/>
    </row>
    <row r="44" spans="10:16" x14ac:dyDescent="0.25">
      <c r="J44" s="8"/>
      <c r="K44" s="6"/>
      <c r="L44" s="7"/>
      <c r="M44" s="8"/>
      <c r="N44" s="9"/>
      <c r="O44" s="8"/>
    </row>
    <row r="45" spans="10:16" x14ac:dyDescent="0.25">
      <c r="J45" s="8"/>
      <c r="K45" s="6"/>
      <c r="L45" s="7"/>
      <c r="M45" s="8"/>
      <c r="N45" s="9"/>
      <c r="O45" s="8"/>
    </row>
    <row r="46" spans="10:16" x14ac:dyDescent="0.25">
      <c r="J46" s="8"/>
      <c r="K46" s="6"/>
      <c r="L46" s="7"/>
      <c r="M46" s="8"/>
      <c r="N46" s="9"/>
      <c r="O46" s="8"/>
    </row>
    <row r="47" spans="10:16" x14ac:dyDescent="0.25">
      <c r="J47" s="8"/>
      <c r="K47" s="6"/>
      <c r="L47" s="7"/>
      <c r="M47" s="8"/>
      <c r="N47" s="9"/>
      <c r="O47" s="8"/>
    </row>
    <row r="48" spans="10:16" x14ac:dyDescent="0.25">
      <c r="J48" s="8"/>
      <c r="K48" s="6"/>
      <c r="L48" s="7"/>
      <c r="M48" s="8"/>
      <c r="N48" s="9"/>
      <c r="O48" s="8"/>
    </row>
    <row r="49" spans="10:15" x14ac:dyDescent="0.25">
      <c r="J49" s="8"/>
      <c r="K49" s="6"/>
      <c r="L49" s="7"/>
      <c r="M49" s="8"/>
      <c r="N49" s="9"/>
      <c r="O49" s="8"/>
    </row>
    <row r="50" spans="10:15" x14ac:dyDescent="0.25">
      <c r="J50" s="8"/>
      <c r="K50" s="6"/>
      <c r="L50" s="7"/>
      <c r="M50" s="8"/>
      <c r="N50" s="9"/>
      <c r="O50" s="8"/>
    </row>
    <row r="51" spans="10:15" x14ac:dyDescent="0.25">
      <c r="J51" s="8"/>
      <c r="K51" s="6"/>
      <c r="L51" s="7"/>
      <c r="M51" s="8"/>
      <c r="N51" s="9"/>
      <c r="O51" s="8"/>
    </row>
    <row r="52" spans="10:15" x14ac:dyDescent="0.25">
      <c r="J52" s="8"/>
      <c r="K52" s="6"/>
      <c r="L52" s="7"/>
      <c r="M52" s="8"/>
      <c r="N52" s="9"/>
      <c r="O52" s="8"/>
    </row>
    <row r="53" spans="10:15" x14ac:dyDescent="0.25">
      <c r="J53" s="8"/>
      <c r="K53" s="6"/>
      <c r="L53" s="7"/>
      <c r="M53" s="8"/>
      <c r="N53" s="9"/>
      <c r="O53" s="8"/>
    </row>
    <row r="54" spans="10:15" x14ac:dyDescent="0.25">
      <c r="J54" s="8"/>
      <c r="K54" s="6"/>
      <c r="L54" s="7"/>
      <c r="M54" s="8"/>
      <c r="N54" s="9"/>
      <c r="O54" s="8"/>
    </row>
    <row r="55" spans="10:15" x14ac:dyDescent="0.25">
      <c r="J55" s="8"/>
      <c r="K55" s="6"/>
      <c r="L55" s="7"/>
      <c r="M55" s="8"/>
      <c r="N55" s="9"/>
      <c r="O55" s="8"/>
    </row>
    <row r="56" spans="10:15" x14ac:dyDescent="0.25">
      <c r="J56" s="8"/>
      <c r="K56" s="6"/>
      <c r="L56" s="7"/>
      <c r="M56" s="8"/>
      <c r="N56" s="9"/>
      <c r="O56" s="8"/>
    </row>
    <row r="57" spans="10:15" x14ac:dyDescent="0.25">
      <c r="J57" s="8"/>
      <c r="K57" s="6"/>
      <c r="L57" s="7"/>
      <c r="M57" s="8"/>
      <c r="N57" s="9"/>
      <c r="O57" s="8"/>
    </row>
    <row r="58" spans="10:15" x14ac:dyDescent="0.25">
      <c r="J58" s="8"/>
      <c r="K58" s="6"/>
      <c r="L58" s="7"/>
      <c r="M58" s="8"/>
      <c r="N58" s="9"/>
      <c r="O58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2</vt:i4>
      </vt:variant>
    </vt:vector>
  </HeadingPairs>
  <TitlesOfParts>
    <vt:vector size="4" baseType="lpstr">
      <vt:lpstr>cover</vt:lpstr>
      <vt:lpstr>Problema ponte sospeso</vt:lpstr>
      <vt:lpstr>Parabola funicolare</vt:lpstr>
      <vt:lpstr>Tensione e sue componenti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2015-12-21T18:55:38Z</dcterms:created>
  <dcterms:modified xsi:type="dcterms:W3CDTF">2018-09-11T14:54:18Z</dcterms:modified>
</cp:coreProperties>
</file>